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5"/>
  </bookViews>
  <sheets>
    <sheet name="P1 - Přehled" sheetId="1" r:id="rId1"/>
    <sheet name="P2 Bilance" sheetId="2" r:id="rId2"/>
    <sheet name="P3 - Ukazatele" sheetId="3" r:id="rId3"/>
    <sheet name="P4 - Investice" sheetId="4" r:id="rId4"/>
    <sheet name="P5 - Odpisy " sheetId="5" r:id="rId5"/>
    <sheet name="P7 - Změny" sheetId="6" r:id="rId6"/>
    <sheet name="zdroj" sheetId="7" r:id="rId7"/>
  </sheets>
  <definedNames/>
  <calcPr fullCalcOnLoad="1"/>
</workbook>
</file>

<file path=xl/sharedStrings.xml><?xml version="1.0" encoding="utf-8"?>
<sst xmlns="http://schemas.openxmlformats.org/spreadsheetml/2006/main" count="490" uniqueCount="298">
  <si>
    <t>Liberecký kraj</t>
  </si>
  <si>
    <t>Příloha č. 1</t>
  </si>
  <si>
    <t>p.č.</t>
  </si>
  <si>
    <t>účet</t>
  </si>
  <si>
    <t>ukazatel</t>
  </si>
  <si>
    <t>NÁKLADY CELKEM - účtová třída 5</t>
  </si>
  <si>
    <t>Spotřebované nákupy</t>
  </si>
  <si>
    <t>spotřeba materiálu</t>
  </si>
  <si>
    <t>spotřeba energie (teplo, voda, plyn, el.energie)</t>
  </si>
  <si>
    <t>prodané zboží</t>
  </si>
  <si>
    <t>Služby</t>
  </si>
  <si>
    <t>opravy a udžování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</si>
  <si>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</si>
  <si>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</si>
  <si>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</si>
  <si>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</si>
  <si>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</si>
  <si>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</si>
  <si>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</si>
  <si>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</si>
  <si>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</si>
  <si>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</si>
  <si>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</si>
  <si>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</si>
  <si>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manka a škody</t>
  </si>
  <si>
    <t>prodané cenné papíry a podíly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</si>
  <si>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</si>
  <si>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</si>
  <si>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</si>
  <si>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</si>
  <si>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</si>
  <si>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</si>
  <si>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Ostatní výnosy</t>
  </si>
  <si>
    <t>výnosy z dlouhodobého finančního majetku</t>
  </si>
  <si>
    <t xml:space="preserve">Hospodářský výsledek po zdanění 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</si>
  <si>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</si>
  <si>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</si>
  <si>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</si>
  <si>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</si>
  <si>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</si>
  <si>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</si>
  <si>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Úč.příspěvky a dotace ze SR a zřizovatele (nad rozpočet)</t>
  </si>
  <si>
    <t>z toho</t>
  </si>
  <si>
    <t>investiční dotace zřizovatele do investičbího fondu</t>
  </si>
  <si>
    <t>účelové dotace státního rozpočtu a státních fondů</t>
  </si>
  <si>
    <t xml:space="preserve">individuální dotace státního rozpočtu na investice </t>
  </si>
  <si>
    <t>neinvestiční dotace program.financování ISPROFIN</t>
  </si>
  <si>
    <t>investiční dotace program.financování ISPROFIN</t>
  </si>
  <si>
    <t>počet zaměstnanců</t>
  </si>
  <si>
    <t>průměrný plat</t>
  </si>
  <si>
    <t>úprava</t>
  </si>
  <si>
    <t>Příloha č. 2</t>
  </si>
  <si>
    <t>BĚŽNÝ ROZPOČET</t>
  </si>
  <si>
    <t>vlastní výnosy a tržby</t>
  </si>
  <si>
    <t>neinvestiční příspěvek z rozpočtu kraje</t>
  </si>
  <si>
    <t>použití rezervního fondu</t>
  </si>
  <si>
    <t>použití fondu odměn</t>
  </si>
  <si>
    <t>ostatní výnosy</t>
  </si>
  <si>
    <t xml:space="preserve">provozní náklady </t>
  </si>
  <si>
    <t>opravy a údržba neinvestiční povahy</t>
  </si>
  <si>
    <t>rekonstrukce a modernizace</t>
  </si>
  <si>
    <t>zákonné pojištění</t>
  </si>
  <si>
    <t>pořízení dlouhodobého majetku</t>
  </si>
  <si>
    <t>FKSP</t>
  </si>
  <si>
    <t>ostatní použití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</si>
  <si>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</si>
  <si>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</si>
  <si>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</si>
  <si>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</si>
  <si>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</si>
  <si>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dne:</t>
  </si>
  <si>
    <t>podpis:</t>
  </si>
  <si>
    <t>ředitel organizace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</si>
  <si>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</si>
  <si>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</si>
  <si>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</si>
  <si>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</si>
  <si>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</si>
  <si>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</si>
  <si>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invest.fondu na opravy a údržbu nemovitého majetku kraje</t>
  </si>
  <si>
    <t>použití prostředků fondu odměn</t>
  </si>
  <si>
    <t>limit výdajů na pohoštění</t>
  </si>
  <si>
    <t>výsledek hospodaření organizace</t>
  </si>
  <si>
    <t>Odvody do rozpočtu kraje</t>
  </si>
  <si>
    <t xml:space="preserve">odvod příjmů z prodeje (příp.pronájmu) dlouhodbého svěřeného majetku  </t>
  </si>
  <si>
    <t>Věcné ukazatele (*)</t>
  </si>
  <si>
    <t xml:space="preserve">      (*) věcné ukazatele = ukazatele vyjadřující záměry zřizovatele pro příslušné rozpočtové obodbí, </t>
  </si>
  <si>
    <t xml:space="preserve"> resp. podmiňující čerpání neinvestičního příspěvku na provoz nebo dotace do investičního fondu organizace  </t>
  </si>
  <si>
    <t>Příloha č. 4</t>
  </si>
  <si>
    <t>věcný obsah</t>
  </si>
  <si>
    <t>rozpočtované náklady</t>
  </si>
  <si>
    <t>* doplňkový zdroj financování oprav a údržby</t>
  </si>
  <si>
    <t xml:space="preserve">nemovitého majetku zřizovatele v rámci běžného </t>
  </si>
  <si>
    <t>rozpočtu organizace</t>
  </si>
  <si>
    <t xml:space="preserve">II. Použití investičního fondu - financování kapitálové části rozpočtu orgniazce </t>
  </si>
  <si>
    <t>dotace ze SR a SF</t>
  </si>
  <si>
    <t>jiné zdroje</t>
  </si>
  <si>
    <t>1. Rekonstrukce a modernizace - celkem</t>
  </si>
  <si>
    <t>2. Pořízení dlouhodobého majetku - celkem</t>
  </si>
  <si>
    <t>3. Programové financování (ISPROFIN) - celk.</t>
  </si>
  <si>
    <t>plán investic sestavil</t>
  </si>
  <si>
    <t>dne</t>
  </si>
  <si>
    <t>podpis</t>
  </si>
  <si>
    <t>Výpočet účetních odpisů za majetek zřizovatele svěřený do správy příspěvkové organizace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</si>
  <si>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</si>
  <si>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</si>
  <si>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</si>
  <si>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</si>
  <si>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stanovené organizací*</t>
  </si>
  <si>
    <t>zůstatková cena Kč</t>
  </si>
  <si>
    <t xml:space="preserve">doba odpisování </t>
  </si>
  <si>
    <t>roční odpisová sazba %</t>
  </si>
  <si>
    <t>účetní odpisy na sledovaný rok Kč</t>
  </si>
  <si>
    <t>movitý majetek celkem</t>
  </si>
  <si>
    <t>odpisová skupina 1</t>
  </si>
  <si>
    <t>odpisová skupina 2</t>
  </si>
  <si>
    <t>odpisová skupina 3</t>
  </si>
  <si>
    <t>nemovitý majetek celkem</t>
  </si>
  <si>
    <t>odpisová skupina 4</t>
  </si>
  <si>
    <t>odpisová skupina 5</t>
  </si>
  <si>
    <t>Výpočet účetních odpisů za vlastní majetek příspěvkové organizace</t>
  </si>
  <si>
    <t>stanovené organizací</t>
  </si>
  <si>
    <t>*</t>
  </si>
  <si>
    <t>vyplní se pouze sloupec odpovídající zvolenému způsobu odpisování</t>
  </si>
  <si>
    <t>odpisový plán sestavil:</t>
  </si>
  <si>
    <t>ředitel organizace:</t>
  </si>
  <si>
    <t>vedoucí odboru KÚ LK:</t>
  </si>
  <si>
    <t>účetní odpisy na sledovaný rok ponížené o transferový podíl v Kč</t>
  </si>
  <si>
    <t>odpisová skupina 6</t>
  </si>
  <si>
    <t>odpisová skupina 7</t>
  </si>
  <si>
    <t>odvětví kultury, památkové péče a cestovního ruchu</t>
  </si>
  <si>
    <t>Přehled nákladů a výnosů příspěvkové organizace v hlavní činnosti na rok 2021</t>
  </si>
  <si>
    <t>2020 
skutečnost</t>
  </si>
  <si>
    <t>spotřeba jiných neskladovatelných dodávek</t>
  </si>
  <si>
    <t>aktivace dlouhodobého majetku</t>
  </si>
  <si>
    <t>aktivace oběžného majetku</t>
  </si>
  <si>
    <t>změna stavu zásob vlastní výroby</t>
  </si>
  <si>
    <t>zákonné sociální pojištění</t>
  </si>
  <si>
    <t>jiné sociální pojištění</t>
  </si>
  <si>
    <t>jiné sociální náklady</t>
  </si>
  <si>
    <t>jiné daně a poplatky</t>
  </si>
  <si>
    <t>jiné pokuty a penále</t>
  </si>
  <si>
    <t>tvorba fondů</t>
  </si>
  <si>
    <t>ostatní náklady z činnosti</t>
  </si>
  <si>
    <t>Odpisy, rezervy a opravné položky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</si>
  <si>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</si>
  <si>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</si>
  <si>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</si>
  <si>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</si>
  <si>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</si>
  <si>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 xml:space="preserve">náklady z vyřazených pohledávek </t>
  </si>
  <si>
    <t>náklady u drobného dlouhodobého majetku</t>
  </si>
  <si>
    <t>vratky nepřímých daní</t>
  </si>
  <si>
    <t>dary a jiná bezúplatná předání</t>
  </si>
  <si>
    <t>Finanční náklady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</si>
  <si>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</si>
  <si>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</si>
  <si>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</si>
  <si>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</si>
  <si>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</si>
  <si>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na transfery</t>
  </si>
  <si>
    <t>náklady vybraných ústředních vládních institucí na předfinancování transferů</t>
  </si>
  <si>
    <t>výnosy z vlastních výkonů a zboží</t>
  </si>
  <si>
    <t>výnosy z prodeje vlastních výrobků</t>
  </si>
  <si>
    <t>výnosy z prodeje služeb</t>
  </si>
  <si>
    <t>výnosy z pronájmu</t>
  </si>
  <si>
    <t>výnosy z prodaného zboží</t>
  </si>
  <si>
    <t>jiné výnosy z vlastních z vlastních výkonů</t>
  </si>
  <si>
    <t>výnosy z vyřazených pohledávek</t>
  </si>
  <si>
    <t>výnosy z prodeje materiálu</t>
  </si>
  <si>
    <t>výnosy z prodeje dlouhodobého nehmotného majetku</t>
  </si>
  <si>
    <t>výnosy z prodeje dlouhodobého hmotného majetktu kromě pozemků</t>
  </si>
  <si>
    <t>výnosy z prodeje pozemků</t>
  </si>
  <si>
    <t>čerpání fondů</t>
  </si>
  <si>
    <t>ostatní výnosy z činnosti</t>
  </si>
  <si>
    <t>Finanční výnosy</t>
  </si>
  <si>
    <t>kurzové zisky</t>
  </si>
  <si>
    <t>výnosy z přecenění reálnou hodnotou</t>
  </si>
  <si>
    <t>ostatní finanční výnosy</t>
  </si>
  <si>
    <t>výnosy z transferů</t>
  </si>
  <si>
    <t>výnosy vybraných místních vládních institucí z transferů</t>
  </si>
  <si>
    <t>DOPLŇKOVÉ ÚDAJE</t>
  </si>
  <si>
    <t>sestavil:</t>
  </si>
  <si>
    <t>vedoucí odboru KÚ LK:  PhDR. René Brož</t>
  </si>
  <si>
    <t>odvětví: kultura</t>
  </si>
  <si>
    <t>BILANCE FINANČNÍCH VZTAHŮ PŘÍSPĚVKOVÉ ORGANIZACE NA ROK 2021</t>
  </si>
  <si>
    <t>v Kč</t>
  </si>
  <si>
    <t>POČÁTEČNÍ STAV FONDU K 1.1.</t>
  </si>
  <si>
    <t>peněžní dary - účelové</t>
  </si>
  <si>
    <t>použití fondu investic (opravy)</t>
  </si>
  <si>
    <t xml:space="preserve">TVORBA FONDU </t>
  </si>
  <si>
    <t>úhrada zhoršeného výsledku hospodaření</t>
  </si>
  <si>
    <t>úhrada sankcí</t>
  </si>
  <si>
    <t>posílení fondu investic</t>
  </si>
  <si>
    <t>odvod z činnosti organizace do rozpočtu zřizovatele</t>
  </si>
  <si>
    <t>další rozvoj činnosti organizace</t>
  </si>
  <si>
    <t>čerpání darů účelových</t>
  </si>
  <si>
    <t xml:space="preserve">NÁKLADY CELKEM </t>
  </si>
  <si>
    <t>VÝSLEDEK HOSPODAŘENÍ</t>
  </si>
  <si>
    <t>ČERPÁNÍ FONDU</t>
  </si>
  <si>
    <t>FOND INVESTIC</t>
  </si>
  <si>
    <t>ve výši odpisů dlouhodobého majetku</t>
  </si>
  <si>
    <t>KONEČNÝ STAV FONDU K 31.12.</t>
  </si>
  <si>
    <t>investiční dotace z rozpočtu zřizovatele</t>
  </si>
  <si>
    <t>investiční příspěvky ze stát. rozpočtu, stát. fondů</t>
  </si>
  <si>
    <t>ve výši výnosů z prodeje svěřeného dlouhodobého hmotného a nehmotného majetku</t>
  </si>
  <si>
    <t>dary a příspěvky od jiných subjektů</t>
  </si>
  <si>
    <t>ve výši výnosů z prodeje majetku ve vlastnictví příspěvkové organizace</t>
  </si>
  <si>
    <t>převody z rezervního fondu</t>
  </si>
  <si>
    <t>ostatní tvorba</t>
  </si>
  <si>
    <t xml:space="preserve">TVORBA FONDU CELKEM </t>
  </si>
  <si>
    <t>TVORBA FONDU</t>
  </si>
  <si>
    <t xml:space="preserve">ČERPÁNÍ FONDU CELKEM </t>
  </si>
  <si>
    <t>Ramešová</t>
  </si>
  <si>
    <t xml:space="preserve">rozpočet sestavil:  </t>
  </si>
  <si>
    <t xml:space="preserve">ředitel organizace: </t>
  </si>
  <si>
    <t>vedoucí odboru KÚ LK: PhDr. Mgr. René brož</t>
  </si>
  <si>
    <t xml:space="preserve">dne: </t>
  </si>
  <si>
    <t>peněžní dary - neúčelové</t>
  </si>
  <si>
    <t>příděl z výsledku hospodaření předch. roku</t>
  </si>
  <si>
    <t>odvětví kultura</t>
  </si>
  <si>
    <t>SOUSTAVA UKAZATELU K ROZPOČTU ORGANIZACE NA ROK 2021</t>
  </si>
  <si>
    <t xml:space="preserve">odvod z fondu investic organizace - opravy a investice </t>
  </si>
  <si>
    <t>PLÁN INVESTIC ORGANIZACE na rok 2021</t>
  </si>
  <si>
    <t>provozní prostředky</t>
  </si>
  <si>
    <t>fond investic PO</t>
  </si>
  <si>
    <t>ODPISOVÝ PLÁN ORGANIZACE NA ROK 2021</t>
  </si>
  <si>
    <t xml:space="preserve">                                                                                                                                      Příloha č. 5   </t>
  </si>
  <si>
    <t>PhDr. Mgr. René Brož</t>
  </si>
  <si>
    <t>Návrh střednědobého výhledu pro období 2022 a 2023</t>
  </si>
  <si>
    <t>schválený
2021</t>
  </si>
  <si>
    <t>upravený 
2021</t>
  </si>
  <si>
    <t>SR 2021</t>
  </si>
  <si>
    <t>UR 2021</t>
  </si>
  <si>
    <t>Krajská vědecká knihovna v Liberci, příspěvková organizace</t>
  </si>
  <si>
    <t>Severočeské muzeum v Liberci, příspěvková organizace</t>
  </si>
  <si>
    <t>Oblastní galerie Liberec, příspěvková organizace</t>
  </si>
  <si>
    <t>Vlastivědné muzeum a galerie v České Lípě, příspěvková organizace</t>
  </si>
  <si>
    <t>Muzeum Českého ráje v Turnově, příspěvková organizace</t>
  </si>
  <si>
    <r>
      <t xml:space="preserve">celkem za majetek zřizovatele </t>
    </r>
    <r>
      <rPr>
        <sz val="8"/>
        <rFont val="Arial"/>
        <family val="2"/>
      </rPr>
      <t>(ř.1 + ř.8)</t>
    </r>
  </si>
  <si>
    <r>
      <t xml:space="preserve">celkem za majetek vlastní </t>
    </r>
    <r>
      <rPr>
        <sz val="8"/>
        <rFont val="Arial"/>
        <family val="2"/>
      </rPr>
      <t>(ř.19 + ř.12)</t>
    </r>
  </si>
  <si>
    <r>
      <t xml:space="preserve">Celkem odpisy za organizaci  </t>
    </r>
    <r>
      <rPr>
        <sz val="8"/>
        <rFont val="Arial"/>
        <family val="2"/>
      </rPr>
      <t>( ř.11 + ř.22 )</t>
    </r>
  </si>
  <si>
    <t xml:space="preserve">vedoucí odboru KÚ LK: </t>
  </si>
  <si>
    <t>Kč</t>
  </si>
  <si>
    <t>vedoucí odboru KÚ LK:  PhDr. Mgr. René Brož</t>
  </si>
  <si>
    <t>odvod z činnosti organizace</t>
  </si>
  <si>
    <t>Dílčí ukazatele</t>
  </si>
  <si>
    <t>příděl z výsledku hospodaření</t>
  </si>
  <si>
    <t>mimoř. neinvestiční příspěvek zřizovatele na xxxx</t>
  </si>
  <si>
    <t>nákl. Vybr.ústř. vládních institucí na transfery</t>
  </si>
  <si>
    <t>nákl.vybr. místních vládních institucí na transfery</t>
  </si>
  <si>
    <t>nákl. Vybr. Ústř. Vlád.institucí na předfin. transferů</t>
  </si>
  <si>
    <t>výnosy z prodeje DNM</t>
  </si>
  <si>
    <t>výnosy z prodeje DHM kromě pozemků</t>
  </si>
  <si>
    <t>výnosy vybraných místních vlád.institucí z transferů</t>
  </si>
  <si>
    <t>Kuřová</t>
  </si>
  <si>
    <t>Mgr. Blanka Konvalinková</t>
  </si>
  <si>
    <t xml:space="preserve"> </t>
  </si>
  <si>
    <t>neinvest.dotace ze st.rozp., st. fondu (NAKAP)</t>
  </si>
  <si>
    <t>Krajská vědecká knihovna v  Liberci, příspěvková organizace</t>
  </si>
  <si>
    <t>Oprava osvětlení ve skladech D1 a D2</t>
  </si>
  <si>
    <t>Generální oprava výtahů C</t>
  </si>
  <si>
    <t>celkem</t>
  </si>
  <si>
    <t>počet zaměstnanců organizace</t>
  </si>
  <si>
    <t xml:space="preserve"> mimoř. Investiční příspěvek zřizovatele (reg. osobnosti, akvizice, venkovní stojany..)</t>
  </si>
  <si>
    <t>odvod z investičního fondu organizace - odpisy nemovitého majetku</t>
  </si>
  <si>
    <r>
      <t xml:space="preserve">VÝNOSY CELKEM  </t>
    </r>
    <r>
      <rPr>
        <sz val="10"/>
        <rFont val="Arial CE"/>
        <family val="2"/>
      </rPr>
      <t xml:space="preserve"> </t>
    </r>
  </si>
  <si>
    <t>dne: 5.11.2021</t>
  </si>
  <si>
    <t>I. Opravy a údržba nemovitého majetku zřizovatele - neinvestiční povahy* změna/úprava č. 1</t>
  </si>
  <si>
    <t>přístupové prvky CISCO (2 ks)</t>
  </si>
  <si>
    <t>PhDr. Dana Petrýdesová</t>
  </si>
  <si>
    <t>oprava AV techniky velký sál</t>
  </si>
  <si>
    <t>oprava venkovních žaluzií</t>
  </si>
  <si>
    <t>oprava štuků, malby, rohů, malování</t>
  </si>
  <si>
    <t>ostatní opravy</t>
  </si>
  <si>
    <t>číslo organizace: 1701</t>
  </si>
  <si>
    <t xml:space="preserve">Kuřová                                                                               </t>
  </si>
  <si>
    <t>ukazatele sestavil:                                                               dne:   5.11.2021                                    podpis</t>
  </si>
  <si>
    <t xml:space="preserve">ředitel organizace:                                                              dne:   5.11.2021                                    podpis:    </t>
  </si>
  <si>
    <t>vedoucí odboru KÚ LK: PhDr. Mgr. René Brož                     dne :                                                     podpis:</t>
  </si>
  <si>
    <t>1. změna /úprava rozpočtu</t>
  </si>
  <si>
    <t>1. Změna/Úprava výnosů a nákladů příspěvkové organizace č.  1</t>
  </si>
  <si>
    <t>1. změna/úprava  rozpočtu</t>
  </si>
  <si>
    <t>1. změna/úprava rozpočtu</t>
  </si>
  <si>
    <t>odvod do rozpočtu zřizovatele - opr.a investice</t>
  </si>
  <si>
    <t>odvod do rozpočtu zřizovatele - odp.nem.maj.</t>
  </si>
  <si>
    <t>komentář</t>
  </si>
  <si>
    <t>navýšení nákl.na akvizici, nákup RFID čipů v rámci projektu VISK 3</t>
  </si>
  <si>
    <t>navýšení z důvodu pozdního ukončení topné sezóny a zahájení v 9/21</t>
  </si>
  <si>
    <t xml:space="preserve">reálná možnost opravy střešní konstrukce, </t>
  </si>
  <si>
    <t>uvolnění proticovidových opatření umožnilo uskutečnit i zahr. prac. cesty</t>
  </si>
  <si>
    <t>navýš. v souv. s poskytnutými účel. příspěvky, převod 1 mil. Kč z fondu investic</t>
  </si>
  <si>
    <t>pořízení majetku v 12/2020 a v rámci VISK 3 a následný odpis</t>
  </si>
  <si>
    <t xml:space="preserve">pořízení majetku v rámci VISK 3, NAKAP II, úč. příspěvek LK </t>
  </si>
  <si>
    <t>navýšení čerpání rezervního (účel. dary) a inv. fondu</t>
  </si>
  <si>
    <t>výklad k účtu 672</t>
  </si>
  <si>
    <t xml:space="preserve">1. úprava nákladů a výnosů příspěvkové organizace v hlavní činnosti na rok 2021 </t>
  </si>
  <si>
    <t>investiční dotace zřizovatele do investičního fondu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</si>
</sst>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 diagonalUp="1">
      <left style="double"/>
      <right style="medium"/>
      <top>
        <color indexed="63"/>
      </top>
      <bottom style="medium"/>
      <diagonal style="hair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 style="double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4" xfId="46" applyFont="1" applyBorder="1" applyAlignment="1">
      <alignment horizontal="center"/>
      <protection/>
    </xf>
    <xf numFmtId="0" fontId="6" fillId="0" borderId="21" xfId="46" applyFont="1" applyBorder="1" applyAlignment="1">
      <alignment horizontal="center"/>
      <protection/>
    </xf>
    <xf numFmtId="0" fontId="6" fillId="0" borderId="25" xfId="46" applyFont="1" applyBorder="1" applyAlignment="1">
      <alignment horizontal="center"/>
      <protection/>
    </xf>
    <xf numFmtId="0" fontId="6" fillId="0" borderId="26" xfId="46" applyFont="1" applyBorder="1" applyAlignment="1">
      <alignment horizontal="center" vertical="center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center" vertical="center"/>
      <protection/>
    </xf>
    <xf numFmtId="0" fontId="6" fillId="0" borderId="28" xfId="46" applyFont="1" applyFill="1" applyBorder="1" applyAlignment="1">
      <alignment vertical="center"/>
      <protection/>
    </xf>
    <xf numFmtId="0" fontId="6" fillId="0" borderId="28" xfId="46" applyFont="1" applyBorder="1" applyAlignment="1">
      <alignment/>
      <protection/>
    </xf>
    <xf numFmtId="0" fontId="5" fillId="0" borderId="0" xfId="46" applyFont="1">
      <alignment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46" applyFont="1">
      <alignment/>
      <protection/>
    </xf>
    <xf numFmtId="0" fontId="6" fillId="0" borderId="15" xfId="46" applyFont="1" applyBorder="1">
      <alignment/>
      <protection/>
    </xf>
    <xf numFmtId="0" fontId="6" fillId="0" borderId="16" xfId="46" applyFont="1" applyBorder="1">
      <alignment/>
      <protection/>
    </xf>
    <xf numFmtId="0" fontId="6" fillId="0" borderId="35" xfId="46" applyFont="1" applyBorder="1">
      <alignment/>
      <protection/>
    </xf>
    <xf numFmtId="0" fontId="6" fillId="0" borderId="36" xfId="46" applyFont="1" applyBorder="1">
      <alignment/>
      <protection/>
    </xf>
    <xf numFmtId="0" fontId="6" fillId="0" borderId="10" xfId="46" applyFont="1" applyBorder="1">
      <alignment/>
      <protection/>
    </xf>
    <xf numFmtId="0" fontId="6" fillId="0" borderId="13" xfId="46" applyFont="1" applyBorder="1">
      <alignment/>
      <protection/>
    </xf>
    <xf numFmtId="0" fontId="6" fillId="0" borderId="37" xfId="46" applyFont="1" applyBorder="1">
      <alignment/>
      <protection/>
    </xf>
    <xf numFmtId="0" fontId="6" fillId="0" borderId="38" xfId="46" applyFont="1" applyBorder="1">
      <alignment/>
      <protection/>
    </xf>
    <xf numFmtId="0" fontId="6" fillId="0" borderId="39" xfId="46" applyFont="1" applyBorder="1" applyAlignment="1">
      <alignment horizontal="center"/>
      <protection/>
    </xf>
    <xf numFmtId="0" fontId="6" fillId="0" borderId="27" xfId="46" applyFont="1" applyBorder="1" applyAlignment="1">
      <alignment horizontal="center"/>
      <protection/>
    </xf>
    <xf numFmtId="0" fontId="6" fillId="0" borderId="40" xfId="46" applyFont="1" applyBorder="1" applyAlignment="1">
      <alignment horizontal="center"/>
      <protection/>
    </xf>
    <xf numFmtId="0" fontId="6" fillId="0" borderId="29" xfId="46" applyFont="1" applyBorder="1" applyAlignment="1">
      <alignment horizontal="center"/>
      <protection/>
    </xf>
    <xf numFmtId="0" fontId="6" fillId="0" borderId="31" xfId="46" applyFont="1" applyBorder="1" applyAlignment="1">
      <alignment horizontal="center"/>
      <protection/>
    </xf>
    <xf numFmtId="0" fontId="6" fillId="0" borderId="41" xfId="46" applyFont="1" applyBorder="1">
      <alignment/>
      <protection/>
    </xf>
    <xf numFmtId="0" fontId="6" fillId="0" borderId="42" xfId="46" applyFont="1" applyBorder="1">
      <alignment/>
      <protection/>
    </xf>
    <xf numFmtId="0" fontId="6" fillId="0" borderId="43" xfId="46" applyFont="1" applyBorder="1">
      <alignment/>
      <protection/>
    </xf>
    <xf numFmtId="0" fontId="1" fillId="0" borderId="33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6" fillId="0" borderId="0" xfId="46" applyFont="1" applyAlignment="1">
      <alignment horizontal="center"/>
      <protection/>
    </xf>
    <xf numFmtId="3" fontId="6" fillId="0" borderId="15" xfId="46" applyNumberFormat="1" applyFont="1" applyBorder="1">
      <alignment/>
      <protection/>
    </xf>
    <xf numFmtId="3" fontId="6" fillId="0" borderId="35" xfId="46" applyNumberFormat="1" applyFont="1" applyBorder="1">
      <alignment/>
      <protection/>
    </xf>
    <xf numFmtId="3" fontId="6" fillId="0" borderId="10" xfId="46" applyNumberFormat="1" applyFont="1" applyBorder="1">
      <alignment/>
      <protection/>
    </xf>
    <xf numFmtId="3" fontId="6" fillId="0" borderId="37" xfId="46" applyNumberFormat="1" applyFont="1" applyBorder="1">
      <alignment/>
      <protection/>
    </xf>
    <xf numFmtId="3" fontId="6" fillId="0" borderId="16" xfId="46" applyNumberFormat="1" applyFont="1" applyBorder="1">
      <alignment/>
      <protection/>
    </xf>
    <xf numFmtId="3" fontId="6" fillId="0" borderId="36" xfId="46" applyNumberFormat="1" applyFont="1" applyBorder="1">
      <alignment/>
      <protection/>
    </xf>
    <xf numFmtId="3" fontId="6" fillId="0" borderId="38" xfId="46" applyNumberFormat="1" applyFont="1" applyBorder="1">
      <alignment/>
      <protection/>
    </xf>
    <xf numFmtId="14" fontId="6" fillId="0" borderId="0" xfId="46" applyNumberFormat="1" applyFont="1" applyAlignment="1">
      <alignment horizontal="center"/>
      <protection/>
    </xf>
    <xf numFmtId="3" fontId="1" fillId="0" borderId="10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33" borderId="30" xfId="0" applyNumberFormat="1" applyFont="1" applyFill="1" applyBorder="1" applyAlignment="1">
      <alignment/>
    </xf>
    <xf numFmtId="14" fontId="1" fillId="33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2" fillId="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3" fontId="0" fillId="4" borderId="37" xfId="0" applyNumberFormat="1" applyFont="1" applyFill="1" applyBorder="1" applyAlignment="1">
      <alignment horizontal="center"/>
    </xf>
    <xf numFmtId="3" fontId="2" fillId="4" borderId="3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0" fontId="1" fillId="0" borderId="45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44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2" fillId="4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" fillId="0" borderId="0" xfId="47" applyFont="1" applyAlignment="1">
      <alignment horizontal="center"/>
      <protection/>
    </xf>
    <xf numFmtId="0" fontId="5" fillId="33" borderId="46" xfId="46" applyFont="1" applyFill="1" applyBorder="1" applyAlignment="1">
      <alignment horizontal="center"/>
      <protection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" fillId="0" borderId="0" xfId="46" applyFont="1" applyAlignment="1">
      <alignment horizontal="left"/>
      <protection/>
    </xf>
    <xf numFmtId="0" fontId="6" fillId="0" borderId="0" xfId="46" applyFont="1" applyAlignment="1">
      <alignment horizontal="center"/>
      <protection/>
    </xf>
    <xf numFmtId="0" fontId="6" fillId="33" borderId="0" xfId="46" applyFont="1" applyFill="1" applyAlignment="1">
      <alignment horizontal="center"/>
      <protection/>
    </xf>
    <xf numFmtId="0" fontId="6" fillId="0" borderId="39" xfId="46" applyFont="1" applyBorder="1" applyAlignment="1">
      <alignment horizontal="center"/>
      <protection/>
    </xf>
    <xf numFmtId="0" fontId="6" fillId="0" borderId="41" xfId="46" applyFont="1" applyBorder="1">
      <alignment/>
      <protection/>
    </xf>
    <xf numFmtId="0" fontId="1" fillId="0" borderId="0" xfId="47" applyFont="1" applyAlignment="1">
      <alignment horizontal="left"/>
      <protection/>
    </xf>
    <xf numFmtId="0" fontId="6" fillId="0" borderId="52" xfId="46" applyFont="1" applyBorder="1" applyAlignment="1">
      <alignment horizontal="center"/>
      <protection/>
    </xf>
    <xf numFmtId="0" fontId="6" fillId="0" borderId="53" xfId="46" applyFont="1" applyBorder="1">
      <alignment/>
      <protection/>
    </xf>
    <xf numFmtId="0" fontId="5" fillId="0" borderId="54" xfId="46" applyFont="1" applyBorder="1" applyAlignment="1">
      <alignment horizontal="left" vertical="center"/>
      <protection/>
    </xf>
    <xf numFmtId="0" fontId="5" fillId="0" borderId="50" xfId="46" applyFont="1" applyBorder="1" applyAlignment="1">
      <alignment horizontal="left" vertical="center"/>
      <protection/>
    </xf>
    <xf numFmtId="0" fontId="5" fillId="0" borderId="55" xfId="46" applyFont="1" applyBorder="1" applyAlignment="1">
      <alignment horizontal="left" vertical="center"/>
      <protection/>
    </xf>
    <xf numFmtId="0" fontId="6" fillId="0" borderId="29" xfId="46" applyFont="1" applyBorder="1" applyAlignment="1">
      <alignment horizontal="center"/>
      <protection/>
    </xf>
    <xf numFmtId="0" fontId="6" fillId="0" borderId="31" xfId="46" applyFont="1" applyBorder="1" applyAlignment="1">
      <alignment horizontal="center"/>
      <protection/>
    </xf>
    <xf numFmtId="0" fontId="6" fillId="0" borderId="56" xfId="46" applyFont="1" applyBorder="1" applyAlignment="1">
      <alignment horizontal="center"/>
      <protection/>
    </xf>
    <xf numFmtId="0" fontId="6" fillId="0" borderId="57" xfId="46" applyFont="1" applyBorder="1">
      <alignment/>
      <protection/>
    </xf>
    <xf numFmtId="0" fontId="6" fillId="0" borderId="58" xfId="46" applyFont="1" applyBorder="1">
      <alignment/>
      <protection/>
    </xf>
    <xf numFmtId="0" fontId="6" fillId="0" borderId="59" xfId="46" applyFont="1" applyBorder="1">
      <alignment/>
      <protection/>
    </xf>
    <xf numFmtId="0" fontId="6" fillId="0" borderId="43" xfId="46" applyFont="1" applyBorder="1" applyAlignment="1">
      <alignment horizontal="center"/>
      <protection/>
    </xf>
    <xf numFmtId="0" fontId="6" fillId="0" borderId="60" xfId="46" applyFont="1" applyBorder="1" applyAlignment="1">
      <alignment horizontal="center"/>
      <protection/>
    </xf>
    <xf numFmtId="0" fontId="5" fillId="0" borderId="49" xfId="46" applyFont="1" applyBorder="1" applyAlignment="1">
      <alignment horizontal="center"/>
      <protection/>
    </xf>
    <xf numFmtId="0" fontId="5" fillId="0" borderId="50" xfId="46" applyFont="1" applyBorder="1" applyAlignment="1">
      <alignment horizontal="center"/>
      <protection/>
    </xf>
    <xf numFmtId="0" fontId="5" fillId="0" borderId="51" xfId="46" applyFont="1" applyBorder="1" applyAlignment="1">
      <alignment horizontal="center"/>
      <protection/>
    </xf>
    <xf numFmtId="0" fontId="6" fillId="0" borderId="61" xfId="46" applyFont="1" applyBorder="1" applyAlignment="1">
      <alignment horizontal="center"/>
      <protection/>
    </xf>
    <xf numFmtId="0" fontId="6" fillId="0" borderId="62" xfId="46" applyFont="1" applyBorder="1" applyAlignment="1">
      <alignment horizontal="center"/>
      <protection/>
    </xf>
    <xf numFmtId="0" fontId="6" fillId="0" borderId="46" xfId="46" applyFont="1" applyBorder="1" applyAlignment="1">
      <alignment horizontal="center"/>
      <protection/>
    </xf>
    <xf numFmtId="0" fontId="6" fillId="0" borderId="48" xfId="46" applyFont="1" applyBorder="1" applyAlignment="1">
      <alignment horizontal="center"/>
      <protection/>
    </xf>
    <xf numFmtId="3" fontId="6" fillId="0" borderId="46" xfId="46" applyNumberFormat="1" applyFont="1" applyBorder="1" applyAlignment="1">
      <alignment horizontal="center"/>
      <protection/>
    </xf>
    <xf numFmtId="3" fontId="6" fillId="0" borderId="48" xfId="46" applyNumberFormat="1" applyFont="1" applyBorder="1" applyAlignment="1">
      <alignment horizontal="center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37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/>
      <protection/>
    </xf>
    <xf numFmtId="0" fontId="5" fillId="0" borderId="15" xfId="46" applyFont="1" applyBorder="1" applyAlignment="1">
      <alignment horizontal="center"/>
      <protection/>
    </xf>
    <xf numFmtId="0" fontId="6" fillId="0" borderId="61" xfId="46" applyFont="1" applyBorder="1" applyAlignment="1">
      <alignment horizontal="center" vertical="center" wrapText="1"/>
      <protection/>
    </xf>
    <xf numFmtId="0" fontId="6" fillId="0" borderId="63" xfId="46" applyFont="1" applyBorder="1" applyAlignment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6" fillId="0" borderId="54" xfId="46" applyFont="1" applyBorder="1" applyAlignment="1">
      <alignment horizontal="center"/>
      <protection/>
    </xf>
    <xf numFmtId="0" fontId="6" fillId="0" borderId="64" xfId="46" applyFont="1" applyBorder="1" applyAlignment="1">
      <alignment horizontal="center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45" xfId="46" applyFont="1" applyBorder="1" applyAlignment="1">
      <alignment horizontal="center" vertical="center" wrapText="1"/>
      <protection/>
    </xf>
    <xf numFmtId="0" fontId="5" fillId="0" borderId="37" xfId="46" applyFont="1" applyBorder="1" applyAlignment="1">
      <alignment horizontal="center" vertical="center" wrapText="1"/>
      <protection/>
    </xf>
    <xf numFmtId="0" fontId="6" fillId="0" borderId="25" xfId="46" applyFont="1" applyBorder="1" applyAlignment="1">
      <alignment horizontal="center" vertical="center"/>
      <protection/>
    </xf>
    <xf numFmtId="0" fontId="6" fillId="0" borderId="65" xfId="46" applyFont="1" applyBorder="1" applyAlignment="1">
      <alignment horizontal="center" vertical="center"/>
      <protection/>
    </xf>
    <xf numFmtId="0" fontId="6" fillId="0" borderId="35" xfId="46" applyFont="1" applyBorder="1" applyAlignment="1">
      <alignment horizontal="center"/>
      <protection/>
    </xf>
    <xf numFmtId="0" fontId="6" fillId="0" borderId="37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6" fillId="0" borderId="34" xfId="46" applyFont="1" applyBorder="1" applyAlignment="1">
      <alignment horizontal="center"/>
      <protection/>
    </xf>
    <xf numFmtId="0" fontId="6" fillId="0" borderId="10" xfId="46" applyFont="1" applyBorder="1" applyAlignment="1">
      <alignment horizontal="center"/>
      <protection/>
    </xf>
    <xf numFmtId="3" fontId="6" fillId="0" borderId="56" xfId="46" applyNumberFormat="1" applyFont="1" applyBorder="1" applyAlignment="1">
      <alignment horizontal="center"/>
      <protection/>
    </xf>
    <xf numFmtId="3" fontId="6" fillId="0" borderId="57" xfId="46" applyNumberFormat="1" applyFont="1" applyBorder="1" applyAlignment="1">
      <alignment horizontal="center"/>
      <protection/>
    </xf>
    <xf numFmtId="3" fontId="6" fillId="0" borderId="58" xfId="46" applyNumberFormat="1" applyFont="1" applyBorder="1" applyAlignment="1">
      <alignment horizontal="center"/>
      <protection/>
    </xf>
    <xf numFmtId="3" fontId="6" fillId="0" borderId="59" xfId="46" applyNumberFormat="1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6" fillId="0" borderId="18" xfId="46" applyFont="1" applyBorder="1" applyAlignment="1">
      <alignment horizontal="center" vertical="center" wrapText="1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38" xfId="46" applyFont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37" xfId="46" applyFont="1" applyBorder="1" applyAlignment="1">
      <alignment horizontal="center" vertical="center"/>
      <protection/>
    </xf>
    <xf numFmtId="0" fontId="6" fillId="0" borderId="37" xfId="46" applyFont="1" applyFill="1" applyBorder="1" applyAlignment="1">
      <alignment horizontal="center" vertical="center" wrapText="1"/>
      <protection/>
    </xf>
    <xf numFmtId="0" fontId="1" fillId="0" borderId="41" xfId="0" applyFont="1" applyFill="1" applyBorder="1" applyAlignment="1">
      <alignment horizontal="center" vertical="center" wrapText="1"/>
    </xf>
    <xf numFmtId="3" fontId="6" fillId="0" borderId="66" xfId="46" applyNumberFormat="1" applyFont="1" applyBorder="1" applyAlignment="1">
      <alignment horizontal="center"/>
      <protection/>
    </xf>
    <xf numFmtId="3" fontId="6" fillId="0" borderId="67" xfId="46" applyNumberFormat="1" applyFont="1" applyBorder="1" applyAlignment="1">
      <alignment horizontal="center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5" fillId="0" borderId="44" xfId="46" applyFont="1" applyBorder="1" applyAlignment="1">
      <alignment horizontal="center" vertical="center" wrapText="1"/>
      <protection/>
    </xf>
    <xf numFmtId="3" fontId="6" fillId="0" borderId="54" xfId="46" applyNumberFormat="1" applyFont="1" applyBorder="1" applyAlignment="1">
      <alignment horizontal="center"/>
      <protection/>
    </xf>
    <xf numFmtId="3" fontId="6" fillId="0" borderId="64" xfId="46" applyNumberFormat="1" applyFont="1" applyBorder="1" applyAlignment="1">
      <alignment horizontal="center"/>
      <protection/>
    </xf>
    <xf numFmtId="3" fontId="6" fillId="0" borderId="61" xfId="46" applyNumberFormat="1" applyFont="1" applyBorder="1" applyAlignment="1">
      <alignment horizontal="center"/>
      <protection/>
    </xf>
    <xf numFmtId="3" fontId="6" fillId="0" borderId="62" xfId="46" applyNumberFormat="1" applyFont="1" applyBorder="1" applyAlignment="1">
      <alignment horizontal="center"/>
      <protection/>
    </xf>
    <xf numFmtId="3" fontId="6" fillId="0" borderId="18" xfId="46" applyNumberFormat="1" applyFont="1" applyBorder="1" applyAlignment="1">
      <alignment horizontal="center"/>
      <protection/>
    </xf>
    <xf numFmtId="3" fontId="6" fillId="0" borderId="14" xfId="46" applyNumberFormat="1" applyFont="1" applyBorder="1" applyAlignment="1">
      <alignment horizontal="center"/>
      <protection/>
    </xf>
    <xf numFmtId="3" fontId="6" fillId="0" borderId="39" xfId="46" applyNumberFormat="1" applyFont="1" applyBorder="1" applyAlignment="1">
      <alignment horizontal="center"/>
      <protection/>
    </xf>
    <xf numFmtId="3" fontId="6" fillId="0" borderId="41" xfId="46" applyNumberFormat="1" applyFont="1" applyBorder="1" applyAlignment="1">
      <alignment horizontal="center"/>
      <protection/>
    </xf>
    <xf numFmtId="0" fontId="6" fillId="0" borderId="41" xfId="46" applyFont="1" applyBorder="1" applyAlignment="1">
      <alignment horizontal="center"/>
      <protection/>
    </xf>
    <xf numFmtId="0" fontId="6" fillId="0" borderId="68" xfId="46" applyFont="1" applyBorder="1" applyAlignment="1">
      <alignment horizontal="center" vertical="center"/>
      <protection/>
    </xf>
    <xf numFmtId="0" fontId="5" fillId="0" borderId="69" xfId="46" applyFont="1" applyBorder="1" applyAlignment="1">
      <alignment horizontal="center" vertical="center" wrapText="1"/>
      <protection/>
    </xf>
    <xf numFmtId="0" fontId="6" fillId="0" borderId="26" xfId="46" applyFont="1" applyBorder="1">
      <alignment/>
      <protection/>
    </xf>
    <xf numFmtId="0" fontId="1" fillId="0" borderId="41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3. Odpisový plán - příloha" xfId="46"/>
    <cellStyle name="normální_směrnice 10-tabul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4"/>
  <sheetViews>
    <sheetView zoomScale="145" zoomScaleNormal="145" zoomScalePageLayoutView="0" workbookViewId="0" topLeftCell="A121">
      <selection activeCell="E117" sqref="E117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33.25390625" style="1" customWidth="1"/>
    <col min="5" max="8" width="9.75390625" style="1" customWidth="1"/>
    <col min="9" max="10" width="9.125" style="1" customWidth="1"/>
    <col min="11" max="16384" width="9.125" style="1" customWidth="1"/>
  </cols>
  <sheetData>
    <row r="1" spans="2:8" ht="9.75" customHeight="1">
      <c r="B1" s="192" t="s">
        <v>0</v>
      </c>
      <c r="C1" s="192"/>
      <c r="D1" s="192"/>
      <c r="H1" s="3" t="s">
        <v>1</v>
      </c>
    </row>
    <row r="2" spans="2:7" ht="9.75" customHeight="1">
      <c r="B2" s="192" t="s">
        <v>220</v>
      </c>
      <c r="C2" s="192"/>
      <c r="D2" s="192"/>
      <c r="G2" s="67"/>
    </row>
    <row r="3" ht="6.75" customHeight="1"/>
    <row r="4" spans="1:8" ht="11.25">
      <c r="A4" s="191" t="s">
        <v>131</v>
      </c>
      <c r="B4" s="191"/>
      <c r="C4" s="191"/>
      <c r="D4" s="191"/>
      <c r="E4" s="191"/>
      <c r="F4" s="191"/>
      <c r="G4" s="191"/>
      <c r="H4" s="191"/>
    </row>
    <row r="5" spans="1:8" ht="12.75">
      <c r="A5" s="191" t="s">
        <v>229</v>
      </c>
      <c r="B5" s="194"/>
      <c r="C5" s="194"/>
      <c r="D5" s="194"/>
      <c r="E5" s="194"/>
      <c r="F5" s="194"/>
      <c r="G5" s="194"/>
      <c r="H5" s="194"/>
    </row>
    <row r="6" spans="1:8" ht="5.25" customHeight="1">
      <c r="A6" s="20"/>
      <c r="B6" s="20"/>
      <c r="C6" s="20"/>
      <c r="D6" s="20"/>
      <c r="E6" s="20"/>
      <c r="F6" s="20"/>
      <c r="G6" s="20"/>
      <c r="H6" s="20"/>
    </row>
    <row r="7" spans="1:8" ht="11.25">
      <c r="A7" s="195" t="s">
        <v>234</v>
      </c>
      <c r="B7" s="196"/>
      <c r="C7" s="196"/>
      <c r="D7" s="196"/>
      <c r="E7" s="196"/>
      <c r="F7" s="196"/>
      <c r="G7" s="196"/>
      <c r="H7" s="197"/>
    </row>
    <row r="8" spans="1:8" ht="9.75" customHeight="1">
      <c r="A8" s="193" t="s">
        <v>186</v>
      </c>
      <c r="B8" s="193"/>
      <c r="C8" s="193"/>
      <c r="D8" s="193"/>
      <c r="E8" s="193"/>
      <c r="F8" s="193"/>
      <c r="G8" s="193"/>
      <c r="H8" s="193"/>
    </row>
    <row r="9" spans="1:8" ht="24" customHeight="1">
      <c r="A9" s="109" t="s">
        <v>2</v>
      </c>
      <c r="B9" s="110"/>
      <c r="C9" s="111" t="s">
        <v>3</v>
      </c>
      <c r="D9" s="111" t="s">
        <v>4</v>
      </c>
      <c r="E9" s="112" t="s">
        <v>132</v>
      </c>
      <c r="F9" s="111">
        <v>2021</v>
      </c>
      <c r="G9" s="111">
        <v>2022</v>
      </c>
      <c r="H9" s="111">
        <v>2023</v>
      </c>
    </row>
    <row r="10" spans="1:8" ht="12.75">
      <c r="A10" s="113">
        <v>1</v>
      </c>
      <c r="B10" s="188" t="s">
        <v>5</v>
      </c>
      <c r="C10" s="188"/>
      <c r="D10" s="188"/>
      <c r="E10" s="114">
        <f>E11+E19+E25+E31+E36+E44+E63+E53+E59</f>
        <v>59497</v>
      </c>
      <c r="F10" s="114">
        <f>F11+F19+F25+F31+F36+F44+F63</f>
        <v>55255</v>
      </c>
      <c r="G10" s="114">
        <f>G11+G19+G25+G31+G36+G44+G63</f>
        <v>58222</v>
      </c>
      <c r="H10" s="114">
        <f>H11+H19+H25+H31+H36+H44+H63</f>
        <v>59903</v>
      </c>
    </row>
    <row r="11" spans="1:8" ht="10.5" customHeight="1">
      <c r="A11" s="115">
        <v>2</v>
      </c>
      <c r="B11" s="116">
        <v>50</v>
      </c>
      <c r="C11" s="182" t="s">
        <v>6</v>
      </c>
      <c r="D11" s="182"/>
      <c r="E11" s="117">
        <f>SUM(E12:E18)</f>
        <v>6977</v>
      </c>
      <c r="F11" s="117">
        <f>SUM(F12:F18)</f>
        <v>5532</v>
      </c>
      <c r="G11" s="117">
        <f>SUM(G12:G18)</f>
        <v>7500</v>
      </c>
      <c r="H11" s="117">
        <f>SUM(H12:H18)</f>
        <v>8100</v>
      </c>
    </row>
    <row r="12" spans="1:8" ht="12.75">
      <c r="A12" s="118">
        <v>3</v>
      </c>
      <c r="B12" s="118"/>
      <c r="C12" s="118">
        <v>501</v>
      </c>
      <c r="D12" s="119" t="s">
        <v>7</v>
      </c>
      <c r="E12" s="110">
        <v>4029</v>
      </c>
      <c r="F12" s="110">
        <v>2590</v>
      </c>
      <c r="G12" s="110">
        <v>4500</v>
      </c>
      <c r="H12" s="110">
        <v>4900</v>
      </c>
    </row>
    <row r="13" spans="1:8" ht="12.75">
      <c r="A13" s="118">
        <v>4</v>
      </c>
      <c r="B13" s="118"/>
      <c r="C13" s="118">
        <v>502</v>
      </c>
      <c r="D13" s="120" t="s">
        <v>8</v>
      </c>
      <c r="E13" s="110">
        <v>2948</v>
      </c>
      <c r="F13" s="110">
        <v>2942</v>
      </c>
      <c r="G13" s="110">
        <v>3000</v>
      </c>
      <c r="H13" s="110">
        <v>3200</v>
      </c>
    </row>
    <row r="14" spans="1:8" ht="12.75">
      <c r="A14" s="118">
        <v>5</v>
      </c>
      <c r="B14" s="111"/>
      <c r="C14" s="118">
        <v>503</v>
      </c>
      <c r="D14" s="110" t="s">
        <v>133</v>
      </c>
      <c r="E14" s="109">
        <v>0</v>
      </c>
      <c r="F14" s="109">
        <v>0</v>
      </c>
      <c r="G14" s="109">
        <v>0</v>
      </c>
      <c r="H14" s="109">
        <v>0</v>
      </c>
    </row>
    <row r="15" spans="1:8" ht="12.75">
      <c r="A15" s="118">
        <v>6</v>
      </c>
      <c r="B15" s="118"/>
      <c r="C15" s="118">
        <v>504</v>
      </c>
      <c r="D15" s="110" t="s">
        <v>9</v>
      </c>
      <c r="E15" s="110">
        <v>0</v>
      </c>
      <c r="F15" s="110">
        <v>0</v>
      </c>
      <c r="G15" s="110">
        <v>0</v>
      </c>
      <c r="H15" s="110">
        <v>0</v>
      </c>
    </row>
    <row r="16" spans="1:8" ht="11.25" customHeight="1">
      <c r="A16" s="118">
        <v>7</v>
      </c>
      <c r="B16" s="118"/>
      <c r="C16" s="118">
        <v>506</v>
      </c>
      <c r="D16" s="110" t="s">
        <v>134</v>
      </c>
      <c r="E16" s="110">
        <v>0</v>
      </c>
      <c r="F16" s="110">
        <v>0</v>
      </c>
      <c r="G16" s="110">
        <v>0</v>
      </c>
      <c r="H16" s="110">
        <v>0</v>
      </c>
    </row>
    <row r="17" spans="1:8" ht="12.75">
      <c r="A17" s="118">
        <v>8</v>
      </c>
      <c r="B17" s="118"/>
      <c r="C17" s="118">
        <v>507</v>
      </c>
      <c r="D17" s="110" t="s">
        <v>135</v>
      </c>
      <c r="E17" s="110">
        <v>0</v>
      </c>
      <c r="F17" s="110">
        <v>0</v>
      </c>
      <c r="G17" s="110">
        <v>0</v>
      </c>
      <c r="H17" s="110">
        <v>0</v>
      </c>
    </row>
    <row r="18" spans="1:8" ht="12.75">
      <c r="A18" s="118">
        <v>9</v>
      </c>
      <c r="B18" s="118"/>
      <c r="C18" s="118">
        <v>508</v>
      </c>
      <c r="D18" s="110" t="s">
        <v>136</v>
      </c>
      <c r="E18" s="110">
        <v>0</v>
      </c>
      <c r="F18" s="110">
        <v>0</v>
      </c>
      <c r="G18" s="110">
        <v>0</v>
      </c>
      <c r="H18" s="110">
        <v>0</v>
      </c>
    </row>
    <row r="19" spans="1:8" ht="10.5" customHeight="1">
      <c r="A19" s="115">
        <v>10</v>
      </c>
      <c r="B19" s="116">
        <v>51</v>
      </c>
      <c r="C19" s="182" t="s">
        <v>10</v>
      </c>
      <c r="D19" s="182"/>
      <c r="E19" s="121">
        <f>SUM(E20:E24)</f>
        <v>8554</v>
      </c>
      <c r="F19" s="121">
        <f>SUM(F20:F24)</f>
        <v>7273</v>
      </c>
      <c r="G19" s="121">
        <f>SUM(G20:G24)</f>
        <v>8185</v>
      </c>
      <c r="H19" s="121">
        <f>SUM(H20:H24)</f>
        <v>8668</v>
      </c>
    </row>
    <row r="20" spans="1:8" ht="12.75">
      <c r="A20" s="118">
        <v>11</v>
      </c>
      <c r="B20" s="118"/>
      <c r="C20" s="118">
        <v>511</v>
      </c>
      <c r="D20" s="110" t="s">
        <v>11</v>
      </c>
      <c r="E20" s="110">
        <v>773</v>
      </c>
      <c r="F20" s="110">
        <v>1508</v>
      </c>
      <c r="G20" s="110">
        <v>1700</v>
      </c>
      <c r="H20" s="110">
        <v>1900</v>
      </c>
    </row>
    <row r="21" spans="1:8" ht="12.75">
      <c r="A21" s="118">
        <v>12</v>
      </c>
      <c r="B21" s="118"/>
      <c r="C21" s="118">
        <v>512</v>
      </c>
      <c r="D21" s="110" t="s">
        <v>12</v>
      </c>
      <c r="E21" s="110">
        <v>15</v>
      </c>
      <c r="F21" s="110">
        <v>18</v>
      </c>
      <c r="G21" s="110">
        <v>60</v>
      </c>
      <c r="H21" s="110">
        <v>100</v>
      </c>
    </row>
    <row r="22" spans="1:8" ht="12.75">
      <c r="A22" s="118">
        <v>13</v>
      </c>
      <c r="B22" s="111"/>
      <c r="C22" s="118">
        <v>513</v>
      </c>
      <c r="D22" s="110" t="s">
        <v>13</v>
      </c>
      <c r="E22" s="110">
        <v>17</v>
      </c>
      <c r="F22" s="110">
        <v>20</v>
      </c>
      <c r="G22" s="110">
        <v>25</v>
      </c>
      <c r="H22" s="110">
        <v>30</v>
      </c>
    </row>
    <row r="23" spans="1:8" ht="12.75">
      <c r="A23" s="118">
        <v>14</v>
      </c>
      <c r="B23" s="111"/>
      <c r="C23" s="118">
        <v>516</v>
      </c>
      <c r="D23" s="110" t="s">
        <v>31</v>
      </c>
      <c r="E23" s="110">
        <v>0</v>
      </c>
      <c r="F23" s="110">
        <v>0</v>
      </c>
      <c r="G23" s="110">
        <v>0</v>
      </c>
      <c r="H23" s="110">
        <v>0</v>
      </c>
    </row>
    <row r="24" spans="1:8" ht="12.75">
      <c r="A24" s="118">
        <v>15</v>
      </c>
      <c r="B24" s="111"/>
      <c r="C24" s="118">
        <v>518</v>
      </c>
      <c r="D24" s="110" t="s">
        <v>14</v>
      </c>
      <c r="E24" s="109">
        <v>7749</v>
      </c>
      <c r="F24" s="109">
        <v>5727</v>
      </c>
      <c r="G24" s="109">
        <v>6400</v>
      </c>
      <c r="H24" s="109">
        <v>6638</v>
      </c>
    </row>
    <row r="25" spans="1:8" ht="12.75">
      <c r="A25" s="115">
        <v>16</v>
      </c>
      <c r="B25" s="116">
        <v>52</v>
      </c>
      <c r="C25" s="182" t="s">
        <v>15</v>
      </c>
      <c r="D25" s="182"/>
      <c r="E25" s="121">
        <f>SUM(E26:E30)</f>
        <v>38046</v>
      </c>
      <c r="F25" s="121">
        <f>SUM(F26:F30)</f>
        <v>38093</v>
      </c>
      <c r="G25" s="121">
        <f>SUM(G26:G30)</f>
        <v>38129</v>
      </c>
      <c r="H25" s="121">
        <f>SUM(H26:H30)</f>
        <v>38664</v>
      </c>
    </row>
    <row r="26" spans="1:8" ht="12.75">
      <c r="A26" s="118">
        <v>17</v>
      </c>
      <c r="B26" s="118"/>
      <c r="C26" s="118">
        <v>521</v>
      </c>
      <c r="D26" s="110" t="s">
        <v>16</v>
      </c>
      <c r="E26" s="110">
        <v>27897</v>
      </c>
      <c r="F26" s="110">
        <v>27803</v>
      </c>
      <c r="G26" s="110">
        <v>27977</v>
      </c>
      <c r="H26" s="110">
        <v>28199</v>
      </c>
    </row>
    <row r="27" spans="1:8" ht="12.75">
      <c r="A27" s="118">
        <v>18</v>
      </c>
      <c r="B27" s="118"/>
      <c r="C27" s="118">
        <v>524</v>
      </c>
      <c r="D27" s="110" t="s">
        <v>137</v>
      </c>
      <c r="E27" s="110">
        <v>9117</v>
      </c>
      <c r="F27" s="110">
        <v>9265</v>
      </c>
      <c r="G27" s="110">
        <v>9117</v>
      </c>
      <c r="H27" s="110">
        <v>9426</v>
      </c>
    </row>
    <row r="28" spans="1:8" ht="12.75">
      <c r="A28" s="118">
        <v>19</v>
      </c>
      <c r="B28" s="111"/>
      <c r="C28" s="118">
        <v>525</v>
      </c>
      <c r="D28" s="110" t="s">
        <v>138</v>
      </c>
      <c r="E28" s="110">
        <v>76</v>
      </c>
      <c r="F28" s="110">
        <v>76</v>
      </c>
      <c r="G28" s="110">
        <v>76</v>
      </c>
      <c r="H28" s="110">
        <v>79</v>
      </c>
    </row>
    <row r="29" spans="1:8" ht="12.75">
      <c r="A29" s="118">
        <v>20</v>
      </c>
      <c r="B29" s="111"/>
      <c r="C29" s="118">
        <v>527</v>
      </c>
      <c r="D29" s="110" t="s">
        <v>17</v>
      </c>
      <c r="E29" s="110">
        <v>944</v>
      </c>
      <c r="F29" s="110">
        <v>938</v>
      </c>
      <c r="G29" s="110">
        <v>944</v>
      </c>
      <c r="H29" s="110">
        <v>950</v>
      </c>
    </row>
    <row r="30" spans="1:8" ht="12.75">
      <c r="A30" s="118">
        <v>21</v>
      </c>
      <c r="B30" s="111"/>
      <c r="C30" s="118">
        <v>528</v>
      </c>
      <c r="D30" s="110" t="s">
        <v>139</v>
      </c>
      <c r="E30" s="110">
        <v>12</v>
      </c>
      <c r="F30" s="110">
        <v>11</v>
      </c>
      <c r="G30" s="110">
        <v>15</v>
      </c>
      <c r="H30" s="110">
        <v>10</v>
      </c>
    </row>
    <row r="31" spans="1:8" ht="12.75">
      <c r="A31" s="115">
        <v>22</v>
      </c>
      <c r="B31" s="116">
        <v>53</v>
      </c>
      <c r="C31" s="182" t="s">
        <v>18</v>
      </c>
      <c r="D31" s="182"/>
      <c r="E31" s="122">
        <f>SUM(E32:E35)</f>
        <v>8</v>
      </c>
      <c r="F31" s="122">
        <f>SUM(F32:F35)</f>
        <v>8</v>
      </c>
      <c r="G31" s="122">
        <f>SUM(G32:G35)</f>
        <v>8</v>
      </c>
      <c r="H31" s="122">
        <f>SUM(H32:H35)</f>
        <v>8</v>
      </c>
    </row>
    <row r="32" spans="1:8" ht="12.75">
      <c r="A32" s="118">
        <v>23</v>
      </c>
      <c r="B32" s="118"/>
      <c r="C32" s="118">
        <v>531</v>
      </c>
      <c r="D32" s="110" t="s">
        <v>19</v>
      </c>
      <c r="E32" s="110">
        <v>0</v>
      </c>
      <c r="F32" s="110">
        <v>0</v>
      </c>
      <c r="G32" s="110">
        <v>0</v>
      </c>
      <c r="H32" s="110">
        <v>0</v>
      </c>
    </row>
    <row r="33" spans="1:8" ht="12.75">
      <c r="A33" s="118">
        <v>24</v>
      </c>
      <c r="B33" s="118"/>
      <c r="C33" s="118">
        <v>532</v>
      </c>
      <c r="D33" s="123" t="s">
        <v>20</v>
      </c>
      <c r="E33" s="110">
        <v>0</v>
      </c>
      <c r="F33" s="110">
        <v>0</v>
      </c>
      <c r="G33" s="110">
        <v>0</v>
      </c>
      <c r="H33" s="110">
        <v>0</v>
      </c>
    </row>
    <row r="34" spans="1:8" ht="12.75">
      <c r="A34" s="118">
        <v>25</v>
      </c>
      <c r="B34" s="118"/>
      <c r="C34" s="118">
        <v>538</v>
      </c>
      <c r="D34" s="110" t="s">
        <v>140</v>
      </c>
      <c r="E34" s="110">
        <v>8</v>
      </c>
      <c r="F34" s="110">
        <v>8</v>
      </c>
      <c r="G34" s="110">
        <v>8</v>
      </c>
      <c r="H34" s="110">
        <v>8</v>
      </c>
    </row>
    <row r="35" spans="1:8" ht="12.75">
      <c r="A35" s="118">
        <v>26</v>
      </c>
      <c r="B35" s="118"/>
      <c r="C35" s="118">
        <v>539</v>
      </c>
      <c r="D35" s="110" t="s">
        <v>152</v>
      </c>
      <c r="E35" s="110">
        <v>0</v>
      </c>
      <c r="F35" s="110">
        <v>0</v>
      </c>
      <c r="G35" s="110">
        <v>0</v>
      </c>
      <c r="H35" s="110">
        <v>0</v>
      </c>
    </row>
    <row r="36" spans="1:8" ht="10.5" customHeight="1">
      <c r="A36" s="115">
        <v>27</v>
      </c>
      <c r="B36" s="116">
        <v>54</v>
      </c>
      <c r="C36" s="182" t="s">
        <v>21</v>
      </c>
      <c r="D36" s="182"/>
      <c r="E36" s="122">
        <f>SUM(E37:E43)</f>
        <v>279</v>
      </c>
      <c r="F36" s="122">
        <f>SUM(F37:F43)</f>
        <v>77</v>
      </c>
      <c r="G36" s="122">
        <f>SUM(G37:G43)</f>
        <v>80</v>
      </c>
      <c r="H36" s="122">
        <f>SUM(H37:H43)</f>
        <v>100</v>
      </c>
    </row>
    <row r="37" spans="1:8" ht="12.75">
      <c r="A37" s="118">
        <v>28</v>
      </c>
      <c r="B37" s="110"/>
      <c r="C37" s="118">
        <v>541</v>
      </c>
      <c r="D37" s="110" t="s">
        <v>22</v>
      </c>
      <c r="E37" s="110">
        <v>0</v>
      </c>
      <c r="F37" s="110">
        <v>0</v>
      </c>
      <c r="G37" s="110">
        <v>0</v>
      </c>
      <c r="H37" s="110">
        <v>0</v>
      </c>
    </row>
    <row r="38" spans="1:8" ht="12.75">
      <c r="A38" s="118">
        <v>29</v>
      </c>
      <c r="B38" s="110"/>
      <c r="C38" s="118">
        <v>542</v>
      </c>
      <c r="D38" s="110" t="s">
        <v>141</v>
      </c>
      <c r="E38" s="110">
        <v>0</v>
      </c>
      <c r="F38" s="110">
        <v>0</v>
      </c>
      <c r="G38" s="110">
        <v>0</v>
      </c>
      <c r="H38" s="110">
        <v>0</v>
      </c>
    </row>
    <row r="39" spans="1:8" ht="12.75">
      <c r="A39" s="118">
        <v>30</v>
      </c>
      <c r="B39" s="109"/>
      <c r="C39" s="118">
        <v>543</v>
      </c>
      <c r="D39" s="110" t="s">
        <v>153</v>
      </c>
      <c r="E39" s="110">
        <v>0</v>
      </c>
      <c r="F39" s="110">
        <v>0</v>
      </c>
      <c r="G39" s="110">
        <v>0</v>
      </c>
      <c r="H39" s="110">
        <v>0</v>
      </c>
    </row>
    <row r="40" spans="1:8" ht="12.75">
      <c r="A40" s="118">
        <v>31</v>
      </c>
      <c r="B40" s="110"/>
      <c r="C40" s="118">
        <v>544</v>
      </c>
      <c r="D40" s="110" t="s">
        <v>26</v>
      </c>
      <c r="E40" s="110">
        <v>0</v>
      </c>
      <c r="F40" s="110">
        <v>0</v>
      </c>
      <c r="G40" s="110">
        <v>0</v>
      </c>
      <c r="H40" s="110">
        <v>0</v>
      </c>
    </row>
    <row r="41" spans="1:8" ht="12.75">
      <c r="A41" s="118">
        <v>32</v>
      </c>
      <c r="B41" s="110"/>
      <c r="C41" s="118">
        <v>547</v>
      </c>
      <c r="D41" s="110" t="s">
        <v>24</v>
      </c>
      <c r="E41" s="110">
        <v>47</v>
      </c>
      <c r="F41" s="110">
        <v>0</v>
      </c>
      <c r="G41" s="110">
        <v>0</v>
      </c>
      <c r="H41" s="110">
        <v>0</v>
      </c>
    </row>
    <row r="42" spans="1:8" ht="12.75">
      <c r="A42" s="118">
        <v>33</v>
      </c>
      <c r="B42" s="109"/>
      <c r="C42" s="118">
        <v>548</v>
      </c>
      <c r="D42" s="110" t="s">
        <v>142</v>
      </c>
      <c r="E42" s="110">
        <v>0</v>
      </c>
      <c r="F42" s="110">
        <v>0</v>
      </c>
      <c r="G42" s="110">
        <v>0</v>
      </c>
      <c r="H42" s="110">
        <v>0</v>
      </c>
    </row>
    <row r="43" spans="1:8" ht="12.75">
      <c r="A43" s="118">
        <v>34</v>
      </c>
      <c r="B43" s="109"/>
      <c r="C43" s="118">
        <v>549</v>
      </c>
      <c r="D43" s="110" t="s">
        <v>143</v>
      </c>
      <c r="E43" s="110">
        <v>232</v>
      </c>
      <c r="F43" s="110">
        <v>77</v>
      </c>
      <c r="G43" s="110">
        <v>80</v>
      </c>
      <c r="H43" s="110">
        <v>100</v>
      </c>
    </row>
    <row r="44" spans="1:8" ht="10.5" customHeight="1">
      <c r="A44" s="115">
        <v>35</v>
      </c>
      <c r="B44" s="116">
        <v>55</v>
      </c>
      <c r="C44" s="182" t="s">
        <v>144</v>
      </c>
      <c r="D44" s="182"/>
      <c r="E44" s="122">
        <f>SUM(E45:E52)</f>
        <v>5633</v>
      </c>
      <c r="F44" s="122">
        <f>SUM(F45:F52)</f>
        <v>4272</v>
      </c>
      <c r="G44" s="122">
        <f>SUM(G45:G52)</f>
        <v>4320</v>
      </c>
      <c r="H44" s="122">
        <f>SUM(H45:H52)</f>
        <v>4363</v>
      </c>
    </row>
    <row r="45" spans="1:8" ht="12.75">
      <c r="A45" s="118">
        <v>36</v>
      </c>
      <c r="B45" s="111"/>
      <c r="C45" s="118">
        <v>551</v>
      </c>
      <c r="D45" s="110" t="s">
        <v>65</v>
      </c>
      <c r="E45" s="110">
        <v>4982</v>
      </c>
      <c r="F45" s="110">
        <v>3962</v>
      </c>
      <c r="G45" s="110">
        <v>3920</v>
      </c>
      <c r="H45" s="110">
        <v>3913</v>
      </c>
    </row>
    <row r="46" spans="1:8" ht="12.75">
      <c r="A46" s="118">
        <v>37</v>
      </c>
      <c r="B46" s="109"/>
      <c r="C46" s="118">
        <v>552</v>
      </c>
      <c r="D46" s="110" t="s">
        <v>145</v>
      </c>
      <c r="E46" s="110">
        <v>0</v>
      </c>
      <c r="F46" s="110">
        <v>0</v>
      </c>
      <c r="G46" s="110">
        <v>0</v>
      </c>
      <c r="H46" s="110">
        <v>0</v>
      </c>
    </row>
    <row r="47" spans="1:8" ht="12.75">
      <c r="A47" s="118">
        <v>38</v>
      </c>
      <c r="B47" s="110"/>
      <c r="C47" s="118">
        <v>553</v>
      </c>
      <c r="D47" s="110" t="s">
        <v>146</v>
      </c>
      <c r="E47" s="110">
        <v>0</v>
      </c>
      <c r="F47" s="110">
        <v>0</v>
      </c>
      <c r="G47" s="110">
        <v>0</v>
      </c>
      <c r="H47" s="110">
        <v>0</v>
      </c>
    </row>
    <row r="48" spans="1:8" ht="12.75">
      <c r="A48" s="118">
        <v>39</v>
      </c>
      <c r="B48" s="110"/>
      <c r="C48" s="118">
        <v>554</v>
      </c>
      <c r="D48" s="110" t="s">
        <v>147</v>
      </c>
      <c r="E48" s="110">
        <v>0</v>
      </c>
      <c r="F48" s="110">
        <v>0</v>
      </c>
      <c r="G48" s="110">
        <v>0</v>
      </c>
      <c r="H48" s="110">
        <v>0</v>
      </c>
    </row>
    <row r="49" spans="1:8" ht="12.75">
      <c r="A49" s="118">
        <v>40</v>
      </c>
      <c r="B49" s="110"/>
      <c r="C49" s="118">
        <v>555</v>
      </c>
      <c r="D49" s="110" t="s">
        <v>148</v>
      </c>
      <c r="E49" s="110">
        <v>0</v>
      </c>
      <c r="F49" s="110">
        <v>0</v>
      </c>
      <c r="G49" s="110">
        <v>0</v>
      </c>
      <c r="H49" s="110">
        <v>0</v>
      </c>
    </row>
    <row r="50" spans="1:8" ht="12.75">
      <c r="A50" s="118">
        <v>41</v>
      </c>
      <c r="B50" s="110"/>
      <c r="C50" s="118">
        <v>556</v>
      </c>
      <c r="D50" s="110" t="s">
        <v>149</v>
      </c>
      <c r="E50" s="110">
        <v>6</v>
      </c>
      <c r="F50" s="110">
        <v>0</v>
      </c>
      <c r="G50" s="110">
        <v>0</v>
      </c>
      <c r="H50" s="110">
        <v>0</v>
      </c>
    </row>
    <row r="51" spans="1:8" ht="12.75">
      <c r="A51" s="118">
        <v>42</v>
      </c>
      <c r="B51" s="110"/>
      <c r="C51" s="118">
        <v>557</v>
      </c>
      <c r="D51" s="110" t="s">
        <v>150</v>
      </c>
      <c r="E51" s="110">
        <v>0</v>
      </c>
      <c r="F51" s="110">
        <v>0</v>
      </c>
      <c r="G51" s="110">
        <v>0</v>
      </c>
      <c r="H51" s="110">
        <v>0</v>
      </c>
    </row>
    <row r="52" spans="1:8" ht="12.75">
      <c r="A52" s="118">
        <v>43</v>
      </c>
      <c r="B52" s="110"/>
      <c r="C52" s="118">
        <v>558</v>
      </c>
      <c r="D52" s="110" t="s">
        <v>151</v>
      </c>
      <c r="E52" s="110">
        <v>645</v>
      </c>
      <c r="F52" s="110">
        <v>310</v>
      </c>
      <c r="G52" s="110">
        <v>400</v>
      </c>
      <c r="H52" s="110">
        <v>450</v>
      </c>
    </row>
    <row r="53" spans="1:8" ht="12.75">
      <c r="A53" s="115">
        <v>44</v>
      </c>
      <c r="B53" s="116">
        <v>56</v>
      </c>
      <c r="C53" s="182" t="s">
        <v>154</v>
      </c>
      <c r="D53" s="182"/>
      <c r="E53" s="121">
        <f>SUM(E54:E58)</f>
        <v>0</v>
      </c>
      <c r="F53" s="121">
        <f>SUM(F54:F58)</f>
        <v>0</v>
      </c>
      <c r="G53" s="121">
        <f>SUM(G54:G58)</f>
        <v>0</v>
      </c>
      <c r="H53" s="121">
        <f>SUM(H54:H58)</f>
        <v>0</v>
      </c>
    </row>
    <row r="54" spans="1:8" ht="12.75">
      <c r="A54" s="118">
        <v>45</v>
      </c>
      <c r="B54" s="111"/>
      <c r="C54" s="118">
        <v>561</v>
      </c>
      <c r="D54" s="119" t="s">
        <v>25</v>
      </c>
      <c r="E54" s="110">
        <v>0</v>
      </c>
      <c r="F54" s="110">
        <v>0</v>
      </c>
      <c r="G54" s="110">
        <v>0</v>
      </c>
      <c r="H54" s="110">
        <v>0</v>
      </c>
    </row>
    <row r="55" spans="1:8" ht="12.75">
      <c r="A55" s="118">
        <v>46</v>
      </c>
      <c r="B55" s="111"/>
      <c r="C55" s="118">
        <v>562</v>
      </c>
      <c r="D55" s="119" t="s">
        <v>23</v>
      </c>
      <c r="E55" s="110">
        <v>0</v>
      </c>
      <c r="F55" s="110">
        <v>0</v>
      </c>
      <c r="G55" s="110">
        <v>0</v>
      </c>
      <c r="H55" s="110">
        <v>0</v>
      </c>
    </row>
    <row r="56" spans="1:8" ht="12.75">
      <c r="A56" s="118">
        <v>47</v>
      </c>
      <c r="B56" s="111"/>
      <c r="C56" s="118">
        <v>563</v>
      </c>
      <c r="D56" s="119" t="s">
        <v>155</v>
      </c>
      <c r="E56" s="110">
        <v>0</v>
      </c>
      <c r="F56" s="110">
        <v>0</v>
      </c>
      <c r="G56" s="110">
        <v>0</v>
      </c>
      <c r="H56" s="110">
        <v>0</v>
      </c>
    </row>
    <row r="57" spans="1:8" ht="12.75">
      <c r="A57" s="118">
        <v>48</v>
      </c>
      <c r="B57" s="111"/>
      <c r="C57" s="118">
        <v>564</v>
      </c>
      <c r="D57" s="119" t="s">
        <v>156</v>
      </c>
      <c r="E57" s="110">
        <v>0</v>
      </c>
      <c r="F57" s="110">
        <v>0</v>
      </c>
      <c r="G57" s="110">
        <v>0</v>
      </c>
      <c r="H57" s="110">
        <v>0</v>
      </c>
    </row>
    <row r="58" spans="1:8" ht="12.75">
      <c r="A58" s="118">
        <v>49</v>
      </c>
      <c r="B58" s="111"/>
      <c r="C58" s="118">
        <v>569</v>
      </c>
      <c r="D58" s="119" t="s">
        <v>157</v>
      </c>
      <c r="E58" s="110">
        <v>0</v>
      </c>
      <c r="F58" s="110">
        <v>0</v>
      </c>
      <c r="G58" s="110">
        <v>0</v>
      </c>
      <c r="H58" s="110">
        <v>0</v>
      </c>
    </row>
    <row r="59" spans="1:8" ht="12.75">
      <c r="A59" s="115">
        <v>50</v>
      </c>
      <c r="B59" s="116">
        <v>57</v>
      </c>
      <c r="C59" s="182" t="s">
        <v>158</v>
      </c>
      <c r="D59" s="182"/>
      <c r="E59" s="121">
        <f>SUM(E60:E62)</f>
        <v>0</v>
      </c>
      <c r="F59" s="121">
        <f>SUM(F60:F62)</f>
        <v>0</v>
      </c>
      <c r="G59" s="121">
        <f>SUM(G60:G62)</f>
        <v>0</v>
      </c>
      <c r="H59" s="121">
        <f>SUM(H60:H62)</f>
        <v>0</v>
      </c>
    </row>
    <row r="60" spans="1:8" ht="12.75">
      <c r="A60" s="118">
        <v>51</v>
      </c>
      <c r="B60" s="111"/>
      <c r="C60" s="118">
        <v>571</v>
      </c>
      <c r="D60" s="119" t="s">
        <v>249</v>
      </c>
      <c r="E60" s="110">
        <v>0</v>
      </c>
      <c r="F60" s="110">
        <v>0</v>
      </c>
      <c r="G60" s="110">
        <v>0</v>
      </c>
      <c r="H60" s="110">
        <v>0</v>
      </c>
    </row>
    <row r="61" spans="1:8" ht="12.75">
      <c r="A61" s="118">
        <v>52</v>
      </c>
      <c r="B61" s="111"/>
      <c r="C61" s="118">
        <v>572</v>
      </c>
      <c r="D61" s="119" t="s">
        <v>250</v>
      </c>
      <c r="E61" s="110">
        <v>0</v>
      </c>
      <c r="F61" s="110">
        <v>0</v>
      </c>
      <c r="G61" s="110">
        <v>0</v>
      </c>
      <c r="H61" s="110">
        <v>0</v>
      </c>
    </row>
    <row r="62" spans="1:8" ht="12.75">
      <c r="A62" s="118">
        <v>53</v>
      </c>
      <c r="B62" s="111"/>
      <c r="C62" s="118">
        <v>575</v>
      </c>
      <c r="D62" s="119" t="s">
        <v>251</v>
      </c>
      <c r="E62" s="110">
        <v>0</v>
      </c>
      <c r="F62" s="110">
        <v>0</v>
      </c>
      <c r="G62" s="110">
        <v>0</v>
      </c>
      <c r="H62" s="110">
        <v>0</v>
      </c>
    </row>
    <row r="63" spans="1:8" ht="12.75">
      <c r="A63" s="115">
        <v>54</v>
      </c>
      <c r="B63" s="116">
        <v>59</v>
      </c>
      <c r="C63" s="182" t="s">
        <v>27</v>
      </c>
      <c r="D63" s="182"/>
      <c r="E63" s="122">
        <f>SUM(E64:E65)</f>
        <v>0</v>
      </c>
      <c r="F63" s="122">
        <f>SUM(F64:F65)</f>
        <v>0</v>
      </c>
      <c r="G63" s="122">
        <f>SUM(G64:G65)</f>
        <v>0</v>
      </c>
      <c r="H63" s="122">
        <f>SUM(H64:H65)</f>
        <v>0</v>
      </c>
    </row>
    <row r="64" spans="1:8" ht="12.75">
      <c r="A64" s="118">
        <v>55</v>
      </c>
      <c r="B64" s="110"/>
      <c r="C64" s="118">
        <v>591</v>
      </c>
      <c r="D64" s="110" t="s">
        <v>28</v>
      </c>
      <c r="E64" s="110"/>
      <c r="F64" s="110">
        <v>0</v>
      </c>
      <c r="G64" s="110">
        <v>0</v>
      </c>
      <c r="H64" s="110">
        <v>0</v>
      </c>
    </row>
    <row r="65" spans="1:8" ht="12.75">
      <c r="A65" s="118">
        <v>56</v>
      </c>
      <c r="B65" s="110"/>
      <c r="C65" s="118">
        <v>595</v>
      </c>
      <c r="D65" s="110" t="s">
        <v>29</v>
      </c>
      <c r="E65" s="110"/>
      <c r="F65" s="110">
        <v>0</v>
      </c>
      <c r="G65" s="110">
        <v>0</v>
      </c>
      <c r="H65" s="110">
        <v>0</v>
      </c>
    </row>
    <row r="66" spans="1:8" ht="12.75">
      <c r="A66" s="113">
        <v>57</v>
      </c>
      <c r="B66" s="188" t="s">
        <v>30</v>
      </c>
      <c r="C66" s="188"/>
      <c r="D66" s="188"/>
      <c r="E66" s="124">
        <f>E67+E73+E83+E89</f>
        <v>59498</v>
      </c>
      <c r="F66" s="124">
        <f>F67+F73+F83+F89</f>
        <v>55255</v>
      </c>
      <c r="G66" s="124">
        <f>G67+G73+G83+G89</f>
        <v>58222</v>
      </c>
      <c r="H66" s="124">
        <f>H67+H73+H83+H89</f>
        <v>59903</v>
      </c>
    </row>
    <row r="67" spans="1:8" ht="10.5" customHeight="1">
      <c r="A67" s="115">
        <v>58</v>
      </c>
      <c r="B67" s="116">
        <v>60</v>
      </c>
      <c r="C67" s="182" t="s">
        <v>162</v>
      </c>
      <c r="D67" s="182"/>
      <c r="E67" s="122">
        <f>SUM(E68:E72)</f>
        <v>3006</v>
      </c>
      <c r="F67" s="122">
        <f>SUM(F68:F72)</f>
        <v>1793</v>
      </c>
      <c r="G67" s="122">
        <f>SUM(G68:G72)</f>
        <v>1795</v>
      </c>
      <c r="H67" s="122">
        <f>SUM(H68:H72)</f>
        <v>1800</v>
      </c>
    </row>
    <row r="68" spans="1:8" ht="12.75">
      <c r="A68" s="118">
        <v>59</v>
      </c>
      <c r="B68" s="110"/>
      <c r="C68" s="118">
        <v>601</v>
      </c>
      <c r="D68" s="110" t="s">
        <v>163</v>
      </c>
      <c r="E68" s="110">
        <v>0</v>
      </c>
      <c r="F68" s="110">
        <v>0</v>
      </c>
      <c r="G68" s="110">
        <v>0</v>
      </c>
      <c r="H68" s="110">
        <v>0</v>
      </c>
    </row>
    <row r="69" spans="1:8" ht="12.75">
      <c r="A69" s="118">
        <v>60</v>
      </c>
      <c r="B69" s="110"/>
      <c r="C69" s="118">
        <v>602</v>
      </c>
      <c r="D69" s="110" t="s">
        <v>164</v>
      </c>
      <c r="E69" s="110">
        <v>1873</v>
      </c>
      <c r="F69" s="110">
        <v>1793</v>
      </c>
      <c r="G69" s="110">
        <v>1795</v>
      </c>
      <c r="H69" s="110">
        <v>1800</v>
      </c>
    </row>
    <row r="70" spans="1:8" ht="12.75">
      <c r="A70" s="118">
        <v>61</v>
      </c>
      <c r="B70" s="110"/>
      <c r="C70" s="118">
        <v>603</v>
      </c>
      <c r="D70" s="110" t="s">
        <v>165</v>
      </c>
      <c r="E70" s="110">
        <v>1133</v>
      </c>
      <c r="F70" s="110">
        <v>0</v>
      </c>
      <c r="G70" s="110">
        <v>0</v>
      </c>
      <c r="H70" s="110">
        <v>0</v>
      </c>
    </row>
    <row r="71" spans="1:8" ht="12.75">
      <c r="A71" s="118">
        <v>62</v>
      </c>
      <c r="B71" s="110"/>
      <c r="C71" s="118">
        <v>604</v>
      </c>
      <c r="D71" s="110" t="s">
        <v>166</v>
      </c>
      <c r="E71" s="110">
        <v>0</v>
      </c>
      <c r="F71" s="110">
        <v>0</v>
      </c>
      <c r="G71" s="110">
        <v>0</v>
      </c>
      <c r="H71" s="110">
        <v>0</v>
      </c>
    </row>
    <row r="72" spans="1:8" ht="12.75">
      <c r="A72" s="118">
        <v>63</v>
      </c>
      <c r="B72" s="110"/>
      <c r="C72" s="118">
        <v>609</v>
      </c>
      <c r="D72" s="110" t="s">
        <v>167</v>
      </c>
      <c r="E72" s="110">
        <v>0</v>
      </c>
      <c r="F72" s="110">
        <v>0</v>
      </c>
      <c r="G72" s="110">
        <v>0</v>
      </c>
      <c r="H72" s="110">
        <v>0</v>
      </c>
    </row>
    <row r="73" spans="1:8" ht="10.5" customHeight="1">
      <c r="A73" s="115">
        <v>64</v>
      </c>
      <c r="B73" s="116">
        <v>64</v>
      </c>
      <c r="C73" s="182" t="s">
        <v>32</v>
      </c>
      <c r="D73" s="182"/>
      <c r="E73" s="122">
        <f>SUM(E74:E82)</f>
        <v>1055</v>
      </c>
      <c r="F73" s="122">
        <f>SUM(F74:F82)</f>
        <v>1911</v>
      </c>
      <c r="G73" s="122">
        <f>SUM(G74:G82)</f>
        <v>1700</v>
      </c>
      <c r="H73" s="122">
        <f>SUM(H74:H82)</f>
        <v>2000</v>
      </c>
    </row>
    <row r="74" spans="1:8" ht="12.75">
      <c r="A74" s="118">
        <v>65</v>
      </c>
      <c r="B74" s="110"/>
      <c r="C74" s="118">
        <v>641</v>
      </c>
      <c r="D74" s="110" t="s">
        <v>22</v>
      </c>
      <c r="E74" s="110">
        <v>0</v>
      </c>
      <c r="F74" s="110">
        <v>0</v>
      </c>
      <c r="G74" s="110">
        <v>0</v>
      </c>
      <c r="H74" s="110">
        <v>0</v>
      </c>
    </row>
    <row r="75" spans="1:8" ht="12.75">
      <c r="A75" s="118">
        <v>66</v>
      </c>
      <c r="B75" s="110"/>
      <c r="C75" s="118">
        <v>642</v>
      </c>
      <c r="D75" s="110" t="s">
        <v>141</v>
      </c>
      <c r="E75" s="110">
        <v>0</v>
      </c>
      <c r="F75" s="110">
        <v>0</v>
      </c>
      <c r="G75" s="110">
        <v>0</v>
      </c>
      <c r="H75" s="110">
        <v>0</v>
      </c>
    </row>
    <row r="76" spans="1:8" ht="12.75">
      <c r="A76" s="118">
        <v>67</v>
      </c>
      <c r="B76" s="110"/>
      <c r="C76" s="118">
        <v>643</v>
      </c>
      <c r="D76" s="110" t="s">
        <v>168</v>
      </c>
      <c r="E76" s="110">
        <v>0</v>
      </c>
      <c r="F76" s="110">
        <v>0</v>
      </c>
      <c r="G76" s="110">
        <v>0</v>
      </c>
      <c r="H76" s="110">
        <v>0</v>
      </c>
    </row>
    <row r="77" spans="1:8" ht="12.75">
      <c r="A77" s="118">
        <v>68</v>
      </c>
      <c r="B77" s="110"/>
      <c r="C77" s="118">
        <v>644</v>
      </c>
      <c r="D77" s="110" t="s">
        <v>169</v>
      </c>
      <c r="E77" s="110">
        <v>0</v>
      </c>
      <c r="F77" s="110">
        <v>0</v>
      </c>
      <c r="G77" s="110">
        <v>0</v>
      </c>
      <c r="H77" s="110">
        <v>0</v>
      </c>
    </row>
    <row r="78" spans="1:8" ht="12.75">
      <c r="A78" s="118">
        <v>69</v>
      </c>
      <c r="B78" s="110"/>
      <c r="C78" s="118">
        <v>645</v>
      </c>
      <c r="D78" s="110" t="s">
        <v>252</v>
      </c>
      <c r="E78" s="110">
        <v>0</v>
      </c>
      <c r="F78" s="110">
        <v>0</v>
      </c>
      <c r="G78" s="110">
        <v>0</v>
      </c>
      <c r="H78" s="110">
        <v>0</v>
      </c>
    </row>
    <row r="79" spans="1:8" ht="12.75">
      <c r="A79" s="118">
        <v>70</v>
      </c>
      <c r="B79" s="110"/>
      <c r="C79" s="118">
        <v>646</v>
      </c>
      <c r="D79" s="110" t="s">
        <v>253</v>
      </c>
      <c r="E79" s="110">
        <v>0</v>
      </c>
      <c r="F79" s="110">
        <v>0</v>
      </c>
      <c r="G79" s="110">
        <v>0</v>
      </c>
      <c r="H79" s="110">
        <v>0</v>
      </c>
    </row>
    <row r="80" spans="1:8" ht="12.75">
      <c r="A80" s="118">
        <v>71</v>
      </c>
      <c r="B80" s="110"/>
      <c r="C80" s="118">
        <v>647</v>
      </c>
      <c r="D80" s="110" t="s">
        <v>172</v>
      </c>
      <c r="E80" s="110">
        <v>0</v>
      </c>
      <c r="F80" s="110">
        <v>0</v>
      </c>
      <c r="G80" s="110">
        <v>0</v>
      </c>
      <c r="H80" s="110">
        <v>0</v>
      </c>
    </row>
    <row r="81" spans="1:8" ht="12.75">
      <c r="A81" s="118">
        <v>72</v>
      </c>
      <c r="B81" s="110"/>
      <c r="C81" s="118">
        <v>648</v>
      </c>
      <c r="D81" s="110" t="s">
        <v>173</v>
      </c>
      <c r="E81" s="110">
        <v>640</v>
      </c>
      <c r="F81" s="110">
        <v>1804</v>
      </c>
      <c r="G81" s="110">
        <v>1600</v>
      </c>
      <c r="H81" s="110">
        <v>1900</v>
      </c>
    </row>
    <row r="82" spans="1:8" ht="12.75">
      <c r="A82" s="118">
        <v>73</v>
      </c>
      <c r="B82" s="110"/>
      <c r="C82" s="118">
        <v>649</v>
      </c>
      <c r="D82" s="110" t="s">
        <v>174</v>
      </c>
      <c r="E82" s="110">
        <v>415</v>
      </c>
      <c r="F82" s="110">
        <v>107</v>
      </c>
      <c r="G82" s="110">
        <v>100</v>
      </c>
      <c r="H82" s="110">
        <v>100</v>
      </c>
    </row>
    <row r="83" spans="1:8" ht="10.5" customHeight="1">
      <c r="A83" s="115">
        <v>74</v>
      </c>
      <c r="B83" s="116">
        <v>66</v>
      </c>
      <c r="C83" s="182" t="s">
        <v>175</v>
      </c>
      <c r="D83" s="182"/>
      <c r="E83" s="122">
        <f>SUM(E84:E88)</f>
        <v>0</v>
      </c>
      <c r="F83" s="122">
        <f>SUM(F84:F88)</f>
        <v>0</v>
      </c>
      <c r="G83" s="122">
        <f>SUM(G84:G88)</f>
        <v>0</v>
      </c>
      <c r="H83" s="122">
        <f>SUM(H84:H88)</f>
        <v>0</v>
      </c>
    </row>
    <row r="84" spans="1:8" ht="12.75">
      <c r="A84" s="118">
        <v>75</v>
      </c>
      <c r="B84" s="110"/>
      <c r="C84" s="118">
        <v>662</v>
      </c>
      <c r="D84" s="110" t="s">
        <v>23</v>
      </c>
      <c r="E84" s="110">
        <v>0</v>
      </c>
      <c r="F84" s="110">
        <v>0</v>
      </c>
      <c r="G84" s="110"/>
      <c r="H84" s="110"/>
    </row>
    <row r="85" spans="1:8" ht="12.75">
      <c r="A85" s="118">
        <v>76</v>
      </c>
      <c r="B85" s="110"/>
      <c r="C85" s="118">
        <v>663</v>
      </c>
      <c r="D85" s="110" t="s">
        <v>176</v>
      </c>
      <c r="E85" s="110">
        <v>0</v>
      </c>
      <c r="F85" s="110">
        <v>0</v>
      </c>
      <c r="G85" s="110"/>
      <c r="H85" s="110"/>
    </row>
    <row r="86" spans="1:8" ht="12.75">
      <c r="A86" s="118">
        <v>77</v>
      </c>
      <c r="B86" s="110"/>
      <c r="C86" s="118">
        <v>664</v>
      </c>
      <c r="D86" s="110" t="s">
        <v>177</v>
      </c>
      <c r="E86" s="110">
        <v>0</v>
      </c>
      <c r="F86" s="110">
        <v>0</v>
      </c>
      <c r="G86" s="110"/>
      <c r="H86" s="110"/>
    </row>
    <row r="87" spans="1:8" ht="12.75">
      <c r="A87" s="118">
        <v>78</v>
      </c>
      <c r="B87" s="110"/>
      <c r="C87" s="118">
        <v>665</v>
      </c>
      <c r="D87" s="110" t="s">
        <v>33</v>
      </c>
      <c r="E87" s="110">
        <v>0</v>
      </c>
      <c r="F87" s="110">
        <v>0</v>
      </c>
      <c r="G87" s="110"/>
      <c r="H87" s="110"/>
    </row>
    <row r="88" spans="1:8" ht="12.75">
      <c r="A88" s="118">
        <v>79</v>
      </c>
      <c r="B88" s="110"/>
      <c r="C88" s="118">
        <v>669</v>
      </c>
      <c r="D88" s="110" t="s">
        <v>178</v>
      </c>
      <c r="E88" s="110">
        <v>0</v>
      </c>
      <c r="F88" s="110">
        <v>0</v>
      </c>
      <c r="G88" s="110"/>
      <c r="H88" s="110"/>
    </row>
    <row r="89" spans="1:8" ht="12.75">
      <c r="A89" s="115">
        <v>80</v>
      </c>
      <c r="B89" s="116">
        <v>67</v>
      </c>
      <c r="C89" s="182" t="s">
        <v>179</v>
      </c>
      <c r="D89" s="182"/>
      <c r="E89" s="122">
        <f>SUM(E90:E90)</f>
        <v>55437</v>
      </c>
      <c r="F89" s="122">
        <f>SUM(F90:F90)</f>
        <v>51551</v>
      </c>
      <c r="G89" s="122">
        <f>SUM(G90:G90)</f>
        <v>54727</v>
      </c>
      <c r="H89" s="122">
        <f>SUM(H90:H90)</f>
        <v>56103</v>
      </c>
    </row>
    <row r="90" spans="1:8" ht="12.75">
      <c r="A90" s="118">
        <v>81</v>
      </c>
      <c r="B90" s="110"/>
      <c r="C90" s="118">
        <v>672</v>
      </c>
      <c r="D90" s="110" t="s">
        <v>254</v>
      </c>
      <c r="E90" s="110">
        <v>55437</v>
      </c>
      <c r="F90" s="110">
        <v>51551</v>
      </c>
      <c r="G90" s="110">
        <v>54727</v>
      </c>
      <c r="H90" s="110">
        <v>56103</v>
      </c>
    </row>
    <row r="91" spans="1:8" ht="12.75">
      <c r="A91" s="113">
        <v>82</v>
      </c>
      <c r="B91" s="125" t="s">
        <v>34</v>
      </c>
      <c r="C91" s="125"/>
      <c r="D91" s="126"/>
      <c r="E91" s="126">
        <f>E66-E10</f>
        <v>1</v>
      </c>
      <c r="F91" s="126">
        <f>F66-F10</f>
        <v>0</v>
      </c>
      <c r="G91" s="126">
        <f>G66-G10</f>
        <v>0</v>
      </c>
      <c r="H91" s="126">
        <f>H66-H10</f>
        <v>0</v>
      </c>
    </row>
    <row r="92" spans="1:8" ht="10.5" customHeight="1">
      <c r="A92" s="127"/>
      <c r="B92" s="128"/>
      <c r="C92" s="128"/>
      <c r="D92" s="129"/>
      <c r="E92" s="129"/>
      <c r="F92" s="129"/>
      <c r="G92" s="129"/>
      <c r="H92" s="129"/>
    </row>
    <row r="93" spans="1:8" ht="10.5" customHeight="1">
      <c r="A93" s="127"/>
      <c r="B93" s="128"/>
      <c r="C93" s="128"/>
      <c r="D93" s="129"/>
      <c r="E93" s="129"/>
      <c r="F93" s="129"/>
      <c r="G93" s="129"/>
      <c r="H93" s="129"/>
    </row>
    <row r="94" spans="1:8" ht="10.5" customHeight="1">
      <c r="A94" s="127"/>
      <c r="B94" s="128"/>
      <c r="C94" s="128"/>
      <c r="D94" s="129"/>
      <c r="E94" s="129"/>
      <c r="F94" s="129"/>
      <c r="G94" s="129"/>
      <c r="H94" s="129"/>
    </row>
    <row r="95" spans="1:8" ht="10.5" customHeight="1">
      <c r="A95" s="127"/>
      <c r="B95" s="128"/>
      <c r="C95" s="128"/>
      <c r="D95" s="129"/>
      <c r="E95" s="129"/>
      <c r="F95" s="129"/>
      <c r="G95" s="129"/>
      <c r="H95" s="129"/>
    </row>
    <row r="96" spans="1:8" ht="10.5" customHeight="1">
      <c r="A96" s="130"/>
      <c r="B96" s="190" t="s">
        <v>0</v>
      </c>
      <c r="C96" s="190"/>
      <c r="D96" s="190"/>
      <c r="E96" s="130"/>
      <c r="F96" s="130"/>
      <c r="G96" s="130"/>
      <c r="H96" s="131" t="s">
        <v>1</v>
      </c>
    </row>
    <row r="97" spans="1:8" ht="10.5" customHeight="1">
      <c r="A97" s="130"/>
      <c r="B97" s="190" t="s">
        <v>130</v>
      </c>
      <c r="C97" s="190"/>
      <c r="D97" s="190"/>
      <c r="E97" s="130"/>
      <c r="F97" s="130"/>
      <c r="G97" s="130"/>
      <c r="H97" s="130"/>
    </row>
    <row r="98" spans="1:8" ht="10.5" customHeight="1">
      <c r="A98" s="130"/>
      <c r="B98" s="130"/>
      <c r="C98" s="130"/>
      <c r="D98" s="130"/>
      <c r="E98" s="130"/>
      <c r="F98" s="130"/>
      <c r="G98" s="130"/>
      <c r="H98" s="130"/>
    </row>
    <row r="99" spans="1:8" ht="10.5" customHeight="1">
      <c r="A99" s="183" t="s">
        <v>131</v>
      </c>
      <c r="B99" s="183"/>
      <c r="C99" s="183"/>
      <c r="D99" s="183"/>
      <c r="E99" s="183"/>
      <c r="F99" s="183"/>
      <c r="G99" s="183"/>
      <c r="H99" s="183"/>
    </row>
    <row r="100" spans="1:8" ht="3" customHeight="1">
      <c r="A100" s="103"/>
      <c r="B100" s="103"/>
      <c r="C100" s="103"/>
      <c r="D100" s="103"/>
      <c r="E100" s="103"/>
      <c r="F100" s="103"/>
      <c r="G100" s="103"/>
      <c r="H100" s="103"/>
    </row>
    <row r="101" spans="1:8" ht="10.5" customHeight="1">
      <c r="A101" s="185" t="str">
        <f>A7</f>
        <v>Krajská vědecká knihovna v Liberci, příspěvková organizace</v>
      </c>
      <c r="B101" s="186"/>
      <c r="C101" s="186"/>
      <c r="D101" s="186"/>
      <c r="E101" s="186"/>
      <c r="F101" s="186"/>
      <c r="G101" s="186"/>
      <c r="H101" s="187"/>
    </row>
    <row r="102" spans="1:8" ht="10.5" customHeight="1">
      <c r="A102" s="103"/>
      <c r="B102" s="132"/>
      <c r="C102" s="132"/>
      <c r="D102" s="132"/>
      <c r="E102" s="133"/>
      <c r="F102" s="133"/>
      <c r="G102" s="134"/>
      <c r="H102" s="135"/>
    </row>
    <row r="103" spans="1:8" ht="10.5" customHeight="1">
      <c r="A103" s="184"/>
      <c r="B103" s="184"/>
      <c r="C103" s="184"/>
      <c r="D103" s="184"/>
      <c r="E103" s="184"/>
      <c r="F103" s="184"/>
      <c r="G103" s="184"/>
      <c r="H103" s="184"/>
    </row>
    <row r="104" spans="1:8" ht="10.5" customHeight="1">
      <c r="A104" s="109" t="s">
        <v>2</v>
      </c>
      <c r="B104" s="110"/>
      <c r="C104" s="111" t="s">
        <v>3</v>
      </c>
      <c r="D104" s="111" t="s">
        <v>4</v>
      </c>
      <c r="E104" s="111">
        <v>2020</v>
      </c>
      <c r="F104" s="111">
        <v>2021</v>
      </c>
      <c r="G104" s="111">
        <v>2022</v>
      </c>
      <c r="H104" s="111">
        <v>2023</v>
      </c>
    </row>
    <row r="105" spans="1:8" ht="10.5" customHeight="1">
      <c r="A105" s="118">
        <v>83</v>
      </c>
      <c r="B105" s="189" t="s">
        <v>181</v>
      </c>
      <c r="C105" s="189"/>
      <c r="D105" s="189"/>
      <c r="E105" s="111"/>
      <c r="F105" s="111"/>
      <c r="G105" s="111"/>
      <c r="H105" s="111"/>
    </row>
    <row r="106" spans="1:8" ht="12.75">
      <c r="A106" s="115">
        <v>84</v>
      </c>
      <c r="B106" s="136" t="s">
        <v>35</v>
      </c>
      <c r="C106" s="136"/>
      <c r="D106" s="122"/>
      <c r="E106" s="122">
        <f>SUM(E107:E110)</f>
        <v>2771</v>
      </c>
      <c r="F106" s="122">
        <f>SUM(F107)</f>
        <v>2746</v>
      </c>
      <c r="G106" s="122">
        <v>2746</v>
      </c>
      <c r="H106" s="122">
        <v>2746</v>
      </c>
    </row>
    <row r="107" spans="1:8" ht="12.75">
      <c r="A107" s="118">
        <v>85</v>
      </c>
      <c r="B107" s="118" t="s">
        <v>36</v>
      </c>
      <c r="C107" s="110" t="s">
        <v>37</v>
      </c>
      <c r="D107" s="110"/>
      <c r="E107" s="110">
        <v>2771</v>
      </c>
      <c r="F107" s="110">
        <v>2746</v>
      </c>
      <c r="G107" s="110">
        <v>2746</v>
      </c>
      <c r="H107" s="110">
        <v>2746</v>
      </c>
    </row>
    <row r="108" spans="1:8" ht="12.75">
      <c r="A108" s="118">
        <v>86</v>
      </c>
      <c r="B108" s="118"/>
      <c r="C108" s="110" t="s">
        <v>38</v>
      </c>
      <c r="D108" s="110"/>
      <c r="E108" s="110"/>
      <c r="F108" s="110"/>
      <c r="G108" s="110"/>
      <c r="H108" s="110"/>
    </row>
    <row r="109" spans="1:8" ht="12.75">
      <c r="A109" s="118">
        <v>87</v>
      </c>
      <c r="B109" s="118"/>
      <c r="C109" s="110" t="s">
        <v>39</v>
      </c>
      <c r="D109" s="110"/>
      <c r="E109" s="110"/>
      <c r="F109" s="110"/>
      <c r="G109" s="110"/>
      <c r="H109" s="110"/>
    </row>
    <row r="110" spans="1:8" ht="12.75">
      <c r="A110" s="118">
        <v>88</v>
      </c>
      <c r="B110" s="118"/>
      <c r="C110" s="110" t="s">
        <v>40</v>
      </c>
      <c r="D110" s="110"/>
      <c r="E110" s="110"/>
      <c r="F110" s="110"/>
      <c r="G110" s="110"/>
      <c r="H110" s="110"/>
    </row>
    <row r="111" spans="1:8" ht="12.75">
      <c r="A111" s="115">
        <v>89</v>
      </c>
      <c r="B111" s="136" t="s">
        <v>41</v>
      </c>
      <c r="C111" s="136"/>
      <c r="D111" s="121"/>
      <c r="E111" s="122"/>
      <c r="F111" s="122"/>
      <c r="G111" s="122"/>
      <c r="H111" s="122"/>
    </row>
    <row r="112" spans="1:8" ht="12.75">
      <c r="A112" s="118">
        <v>90</v>
      </c>
      <c r="B112" s="118" t="s">
        <v>42</v>
      </c>
      <c r="C112" s="110" t="s">
        <v>43</v>
      </c>
      <c r="D112" s="110"/>
      <c r="E112" s="110"/>
      <c r="F112" s="110"/>
      <c r="G112" s="110"/>
      <c r="H112" s="110"/>
    </row>
    <row r="113" spans="1:8" ht="12.75">
      <c r="A113" s="118">
        <v>91</v>
      </c>
      <c r="B113" s="118"/>
      <c r="C113" s="110" t="s">
        <v>44</v>
      </c>
      <c r="D113" s="110"/>
      <c r="E113" s="110"/>
      <c r="F113" s="110"/>
      <c r="G113" s="110"/>
      <c r="H113" s="110"/>
    </row>
    <row r="114" spans="1:8" ht="12.75">
      <c r="A114" s="118">
        <v>92</v>
      </c>
      <c r="B114" s="118"/>
      <c r="C114" s="110" t="s">
        <v>45</v>
      </c>
      <c r="D114" s="110"/>
      <c r="E114" s="110"/>
      <c r="F114" s="110"/>
      <c r="G114" s="110"/>
      <c r="H114" s="110"/>
    </row>
    <row r="115" spans="1:8" ht="12.75">
      <c r="A115" s="118">
        <v>93</v>
      </c>
      <c r="B115" s="118"/>
      <c r="C115" s="110" t="s">
        <v>46</v>
      </c>
      <c r="D115" s="110"/>
      <c r="E115" s="110"/>
      <c r="F115" s="110"/>
      <c r="G115" s="110"/>
      <c r="H115" s="110"/>
    </row>
    <row r="116" spans="1:8" ht="12.75">
      <c r="A116" s="118">
        <v>94</v>
      </c>
      <c r="B116" s="118"/>
      <c r="C116" s="110" t="s">
        <v>47</v>
      </c>
      <c r="D116" s="110"/>
      <c r="E116" s="110"/>
      <c r="F116" s="110"/>
      <c r="G116" s="110"/>
      <c r="H116" s="110"/>
    </row>
    <row r="117" spans="1:8" ht="10.5" customHeight="1">
      <c r="A117" s="115">
        <v>95</v>
      </c>
      <c r="B117" s="136" t="s">
        <v>48</v>
      </c>
      <c r="C117" s="136"/>
      <c r="D117" s="122"/>
      <c r="E117" s="122">
        <v>76.83</v>
      </c>
      <c r="F117" s="122">
        <v>78.5</v>
      </c>
      <c r="G117" s="122">
        <v>78.5</v>
      </c>
      <c r="H117" s="122">
        <v>78.5</v>
      </c>
    </row>
    <row r="118" spans="1:8" ht="10.5" customHeight="1">
      <c r="A118" s="115">
        <v>96</v>
      </c>
      <c r="B118" s="136" t="s">
        <v>49</v>
      </c>
      <c r="C118" s="136"/>
      <c r="D118" s="122"/>
      <c r="E118" s="122">
        <v>29546</v>
      </c>
      <c r="F118" s="122">
        <v>29102</v>
      </c>
      <c r="G118" s="122">
        <v>29286</v>
      </c>
      <c r="H118" s="122">
        <v>29511</v>
      </c>
    </row>
    <row r="120" spans="1:8" ht="11.25">
      <c r="A120" s="56" t="s">
        <v>182</v>
      </c>
      <c r="B120" s="57"/>
      <c r="C120" s="58"/>
      <c r="D120" s="59" t="s">
        <v>255</v>
      </c>
      <c r="E120" s="58" t="s">
        <v>70</v>
      </c>
      <c r="F120" s="107">
        <v>44280</v>
      </c>
      <c r="G120" s="58" t="s">
        <v>71</v>
      </c>
      <c r="H120" s="60"/>
    </row>
    <row r="121" spans="1:8" ht="11.25">
      <c r="A121" s="61"/>
      <c r="B121" s="62"/>
      <c r="C121" s="13"/>
      <c r="D121" s="13"/>
      <c r="E121" s="13"/>
      <c r="F121" s="13"/>
      <c r="G121" s="13"/>
      <c r="H121" s="63"/>
    </row>
    <row r="122" spans="1:8" ht="11.25">
      <c r="A122" s="64" t="s">
        <v>125</v>
      </c>
      <c r="B122" s="13"/>
      <c r="C122" s="13"/>
      <c r="D122" s="55" t="s">
        <v>256</v>
      </c>
      <c r="E122" s="13" t="s">
        <v>70</v>
      </c>
      <c r="F122" s="108">
        <v>44280</v>
      </c>
      <c r="G122" s="13" t="s">
        <v>71</v>
      </c>
      <c r="H122" s="63"/>
    </row>
    <row r="123" spans="1:8" ht="11.25">
      <c r="A123" s="64"/>
      <c r="B123" s="13"/>
      <c r="C123" s="13"/>
      <c r="D123" s="13"/>
      <c r="E123" s="13"/>
      <c r="F123" s="13"/>
      <c r="G123" s="13"/>
      <c r="H123" s="63"/>
    </row>
    <row r="124" spans="1:8" ht="11.25">
      <c r="A124" s="8" t="s">
        <v>244</v>
      </c>
      <c r="B124" s="65"/>
      <c r="C124" s="65"/>
      <c r="D124" s="65"/>
      <c r="E124" s="65" t="s">
        <v>70</v>
      </c>
      <c r="F124" s="65"/>
      <c r="G124" s="65" t="s">
        <v>71</v>
      </c>
      <c r="H124" s="66"/>
    </row>
  </sheetData>
  <sheetProtection/>
  <mergeCells count="27">
    <mergeCell ref="A4:H4"/>
    <mergeCell ref="B1:D1"/>
    <mergeCell ref="B2:D2"/>
    <mergeCell ref="A8:H8"/>
    <mergeCell ref="C31:D31"/>
    <mergeCell ref="B10:D10"/>
    <mergeCell ref="A5:H5"/>
    <mergeCell ref="A7:H7"/>
    <mergeCell ref="B105:D105"/>
    <mergeCell ref="C73:D73"/>
    <mergeCell ref="C83:D83"/>
    <mergeCell ref="B96:D96"/>
    <mergeCell ref="B97:D97"/>
    <mergeCell ref="C19:D19"/>
    <mergeCell ref="C25:D25"/>
    <mergeCell ref="C36:D36"/>
    <mergeCell ref="C44:D44"/>
    <mergeCell ref="C63:D63"/>
    <mergeCell ref="C89:D89"/>
    <mergeCell ref="A99:H99"/>
    <mergeCell ref="A103:H103"/>
    <mergeCell ref="C11:D11"/>
    <mergeCell ref="C53:D53"/>
    <mergeCell ref="C59:D59"/>
    <mergeCell ref="A101:H101"/>
    <mergeCell ref="C67:D67"/>
    <mergeCell ref="B66:D66"/>
  </mergeCells>
  <printOptions/>
  <pageMargins left="0.7874015748031497" right="0.7874015748031497" top="0.3937007874015748" bottom="0.3937007874015748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8"/>
  <sheetViews>
    <sheetView zoomScale="130" zoomScaleNormal="130" zoomScalePageLayoutView="0" workbookViewId="0" topLeftCell="A40">
      <selection activeCell="H12" sqref="H12"/>
    </sheetView>
  </sheetViews>
  <sheetFormatPr defaultColWidth="9.00390625" defaultRowHeight="12.75"/>
  <cols>
    <col min="1" max="1" width="3.125" style="49" customWidth="1"/>
    <col min="2" max="2" width="38.25390625" style="49" customWidth="1"/>
    <col min="3" max="3" width="12.75390625" style="49" customWidth="1"/>
    <col min="4" max="4" width="2.75390625" style="49" customWidth="1"/>
    <col min="5" max="5" width="4.00390625" style="49" hidden="1" customWidth="1"/>
    <col min="6" max="6" width="3.125" style="49" customWidth="1"/>
    <col min="7" max="7" width="38.25390625" style="49" customWidth="1"/>
    <col min="8" max="8" width="12.75390625" style="49" customWidth="1"/>
    <col min="9" max="9" width="0" style="49" hidden="1" customWidth="1"/>
    <col min="10" max="10" width="9.25390625" style="49" customWidth="1"/>
    <col min="11" max="16384" width="9.125" style="49" customWidth="1"/>
  </cols>
  <sheetData>
    <row r="1" spans="1:7" ht="11.25">
      <c r="A1" s="201" t="s">
        <v>0</v>
      </c>
      <c r="B1" s="201"/>
      <c r="G1" s="50" t="s">
        <v>51</v>
      </c>
    </row>
    <row r="2" spans="1:8" ht="11.25">
      <c r="A2" s="201" t="s">
        <v>184</v>
      </c>
      <c r="B2" s="201"/>
      <c r="G2" s="50"/>
      <c r="H2" s="87"/>
    </row>
    <row r="3" ht="11.25">
      <c r="H3" s="50"/>
    </row>
    <row r="4" spans="1:8" ht="19.5" customHeight="1">
      <c r="A4" s="137"/>
      <c r="B4" s="202" t="s">
        <v>185</v>
      </c>
      <c r="C4" s="202"/>
      <c r="D4" s="202"/>
      <c r="E4" s="202"/>
      <c r="F4" s="202"/>
      <c r="G4" s="202"/>
      <c r="H4" s="202"/>
    </row>
    <row r="5" spans="1:8" ht="19.5" customHeight="1">
      <c r="A5" s="137"/>
      <c r="B5" s="198" t="s">
        <v>280</v>
      </c>
      <c r="C5" s="198"/>
      <c r="D5" s="198"/>
      <c r="E5" s="198"/>
      <c r="F5" s="198"/>
      <c r="G5" s="198"/>
      <c r="H5" s="198"/>
    </row>
    <row r="6" spans="1:8" ht="19.5" customHeight="1">
      <c r="A6" s="203" t="s">
        <v>234</v>
      </c>
      <c r="B6" s="204"/>
      <c r="C6" s="204"/>
      <c r="D6" s="204"/>
      <c r="E6" s="204"/>
      <c r="F6" s="204"/>
      <c r="G6" s="204"/>
      <c r="H6" s="205"/>
    </row>
    <row r="7" spans="1:8" ht="19.5" customHeight="1">
      <c r="A7" s="137"/>
      <c r="B7" s="137"/>
      <c r="C7" s="137"/>
      <c r="D7" s="137"/>
      <c r="E7" s="137"/>
      <c r="F7" s="137"/>
      <c r="G7" s="137"/>
      <c r="H7" s="137"/>
    </row>
    <row r="8" spans="1:8" ht="19.5" customHeight="1">
      <c r="A8" s="138"/>
      <c r="B8" s="139" t="s">
        <v>52</v>
      </c>
      <c r="C8" s="140" t="s">
        <v>186</v>
      </c>
      <c r="D8" s="137"/>
      <c r="E8" s="137"/>
      <c r="F8" s="138"/>
      <c r="G8" s="139" t="s">
        <v>66</v>
      </c>
      <c r="H8" s="141" t="s">
        <v>186</v>
      </c>
    </row>
    <row r="9" spans="1:8" ht="19.5" customHeight="1">
      <c r="A9" s="142">
        <v>1</v>
      </c>
      <c r="B9" s="123" t="s">
        <v>53</v>
      </c>
      <c r="C9" s="143">
        <v>1820000</v>
      </c>
      <c r="D9" s="144"/>
      <c r="E9" s="144"/>
      <c r="F9" s="115">
        <v>35</v>
      </c>
      <c r="G9" s="121" t="s">
        <v>187</v>
      </c>
      <c r="H9" s="145">
        <v>885020</v>
      </c>
    </row>
    <row r="10" spans="1:8" ht="19.5" customHeight="1">
      <c r="A10" s="142">
        <v>2</v>
      </c>
      <c r="B10" s="123" t="s">
        <v>54</v>
      </c>
      <c r="C10" s="143">
        <v>48567328</v>
      </c>
      <c r="D10" s="144"/>
      <c r="E10" s="144"/>
      <c r="F10" s="142">
        <v>36</v>
      </c>
      <c r="G10" s="123" t="s">
        <v>219</v>
      </c>
      <c r="H10" s="143">
        <v>762</v>
      </c>
    </row>
    <row r="11" spans="1:8" ht="19.5" customHeight="1">
      <c r="A11" s="142">
        <v>3</v>
      </c>
      <c r="B11" s="123" t="s">
        <v>258</v>
      </c>
      <c r="C11" s="143">
        <v>870000</v>
      </c>
      <c r="D11" s="144"/>
      <c r="E11" s="144"/>
      <c r="F11" s="142">
        <v>37</v>
      </c>
      <c r="G11" s="123" t="s">
        <v>188</v>
      </c>
      <c r="H11" s="143">
        <v>30000</v>
      </c>
    </row>
    <row r="12" spans="1:8" ht="19.5" customHeight="1">
      <c r="A12" s="142">
        <v>4</v>
      </c>
      <c r="B12" s="123" t="s">
        <v>55</v>
      </c>
      <c r="C12" s="143">
        <v>426000</v>
      </c>
      <c r="D12" s="144"/>
      <c r="E12" s="144"/>
      <c r="F12" s="142">
        <v>38</v>
      </c>
      <c r="G12" s="146" t="s">
        <v>218</v>
      </c>
      <c r="H12" s="143"/>
    </row>
    <row r="13" spans="1:8" ht="19.5" customHeight="1">
      <c r="A13" s="142">
        <v>5</v>
      </c>
      <c r="B13" s="123" t="s">
        <v>56</v>
      </c>
      <c r="C13" s="143"/>
      <c r="D13" s="144"/>
      <c r="E13" s="144"/>
      <c r="F13" s="142">
        <v>39</v>
      </c>
      <c r="G13" s="123" t="s">
        <v>209</v>
      </c>
      <c r="H13" s="143"/>
    </row>
    <row r="14" spans="1:8" ht="19.5" customHeight="1">
      <c r="A14" s="142">
        <v>6</v>
      </c>
      <c r="B14" s="123" t="s">
        <v>189</v>
      </c>
      <c r="C14" s="143">
        <v>2108000</v>
      </c>
      <c r="D14" s="144"/>
      <c r="E14" s="144"/>
      <c r="F14" s="115">
        <v>40</v>
      </c>
      <c r="G14" s="121" t="s">
        <v>190</v>
      </c>
      <c r="H14" s="147">
        <f>SUM(H10:H13)</f>
        <v>30762</v>
      </c>
    </row>
    <row r="15" spans="1:8" ht="19.5" customHeight="1">
      <c r="A15" s="142">
        <v>7</v>
      </c>
      <c r="B15" s="123" t="s">
        <v>57</v>
      </c>
      <c r="C15" s="143">
        <v>4821672</v>
      </c>
      <c r="D15" s="144"/>
      <c r="E15" s="144"/>
      <c r="F15" s="142">
        <v>41</v>
      </c>
      <c r="G15" s="123" t="s">
        <v>191</v>
      </c>
      <c r="H15" s="143">
        <v>376000</v>
      </c>
    </row>
    <row r="16" spans="1:8" ht="19.5" customHeight="1">
      <c r="A16" s="115">
        <v>8</v>
      </c>
      <c r="B16" s="121" t="s">
        <v>266</v>
      </c>
      <c r="C16" s="147">
        <f>SUM(C9:C15)</f>
        <v>58613000</v>
      </c>
      <c r="D16" s="144"/>
      <c r="E16" s="144"/>
      <c r="F16" s="142">
        <v>42</v>
      </c>
      <c r="G16" s="123" t="s">
        <v>192</v>
      </c>
      <c r="H16" s="143"/>
    </row>
    <row r="17" spans="1:8" ht="19.5" customHeight="1">
      <c r="A17" s="142">
        <v>9</v>
      </c>
      <c r="B17" s="123" t="s">
        <v>58</v>
      </c>
      <c r="C17" s="143">
        <v>16222000</v>
      </c>
      <c r="D17" s="144"/>
      <c r="E17" s="144"/>
      <c r="F17" s="142">
        <v>43</v>
      </c>
      <c r="G17" s="123" t="s">
        <v>193</v>
      </c>
      <c r="H17" s="143"/>
    </row>
    <row r="18" spans="1:8" ht="19.5" customHeight="1">
      <c r="A18" s="142">
        <v>10</v>
      </c>
      <c r="B18" s="123" t="s">
        <v>16</v>
      </c>
      <c r="C18" s="148">
        <v>28518000</v>
      </c>
      <c r="D18" s="144"/>
      <c r="E18" s="144"/>
      <c r="F18" s="142">
        <v>44</v>
      </c>
      <c r="G18" s="146" t="s">
        <v>195</v>
      </c>
      <c r="H18" s="143"/>
    </row>
    <row r="19" spans="1:8" ht="19.5" customHeight="1">
      <c r="A19" s="142">
        <v>11</v>
      </c>
      <c r="B19" s="123" t="s">
        <v>61</v>
      </c>
      <c r="C19" s="148">
        <v>9303000</v>
      </c>
      <c r="D19" s="144"/>
      <c r="E19" s="144"/>
      <c r="F19" s="142">
        <v>45</v>
      </c>
      <c r="G19" s="146" t="s">
        <v>196</v>
      </c>
      <c r="H19" s="143">
        <v>50000</v>
      </c>
    </row>
    <row r="20" spans="1:8" ht="19.5" customHeight="1">
      <c r="A20" s="142">
        <v>12</v>
      </c>
      <c r="B20" s="123" t="s">
        <v>63</v>
      </c>
      <c r="C20" s="148">
        <v>548000</v>
      </c>
      <c r="D20" s="144"/>
      <c r="E20" s="144"/>
      <c r="F20" s="142">
        <v>46</v>
      </c>
      <c r="G20" s="149" t="s">
        <v>69</v>
      </c>
      <c r="H20" s="123"/>
    </row>
    <row r="21" spans="1:8" ht="19.5" customHeight="1">
      <c r="A21" s="142">
        <v>13</v>
      </c>
      <c r="B21" s="123" t="s">
        <v>65</v>
      </c>
      <c r="C21" s="148">
        <v>4022000</v>
      </c>
      <c r="D21" s="144"/>
      <c r="E21" s="144"/>
      <c r="F21" s="115">
        <v>47</v>
      </c>
      <c r="G21" s="121" t="s">
        <v>199</v>
      </c>
      <c r="H21" s="147">
        <f>SUM(H15:H20)</f>
        <v>426000</v>
      </c>
    </row>
    <row r="22" spans="1:8" ht="24" customHeight="1">
      <c r="A22" s="142">
        <v>14</v>
      </c>
      <c r="B22" s="146" t="s">
        <v>194</v>
      </c>
      <c r="C22" s="143"/>
      <c r="D22" s="144"/>
      <c r="E22" s="144"/>
      <c r="F22" s="115">
        <v>48</v>
      </c>
      <c r="G22" s="121" t="s">
        <v>202</v>
      </c>
      <c r="H22" s="147">
        <f>H9+H14-H21</f>
        <v>489782</v>
      </c>
    </row>
    <row r="23" spans="1:8" ht="19.5" customHeight="1">
      <c r="A23" s="115">
        <v>15</v>
      </c>
      <c r="B23" s="121" t="s">
        <v>197</v>
      </c>
      <c r="C23" s="147">
        <f>SUM(C17:C22)</f>
        <v>58613000</v>
      </c>
      <c r="D23" s="144"/>
      <c r="E23" s="144"/>
      <c r="F23" s="137"/>
      <c r="G23" s="137"/>
      <c r="H23" s="137"/>
    </row>
    <row r="24" spans="1:8" ht="19.5" customHeight="1">
      <c r="A24" s="123"/>
      <c r="B24" s="123"/>
      <c r="C24" s="143"/>
      <c r="D24" s="144"/>
      <c r="E24" s="144"/>
      <c r="F24" s="137"/>
      <c r="G24" s="137"/>
      <c r="H24" s="137"/>
    </row>
    <row r="25" spans="1:8" ht="19.5" customHeight="1">
      <c r="A25" s="122">
        <v>16</v>
      </c>
      <c r="B25" s="121" t="s">
        <v>198</v>
      </c>
      <c r="C25" s="147">
        <f>+C16-C23</f>
        <v>0</v>
      </c>
      <c r="D25" s="144"/>
      <c r="E25" s="144"/>
      <c r="F25" s="137"/>
      <c r="G25" s="137"/>
      <c r="H25" s="137"/>
    </row>
    <row r="26" spans="1:8" ht="19.5" customHeight="1">
      <c r="A26" s="150"/>
      <c r="B26" s="150"/>
      <c r="C26" s="151"/>
      <c r="D26" s="144"/>
      <c r="E26" s="144"/>
      <c r="F26" s="137"/>
      <c r="G26" s="137"/>
      <c r="H26" s="137"/>
    </row>
    <row r="27" spans="1:8" ht="19.5" customHeight="1">
      <c r="A27" s="138"/>
      <c r="B27" s="139" t="s">
        <v>200</v>
      </c>
      <c r="C27" s="140" t="s">
        <v>186</v>
      </c>
      <c r="D27" s="144"/>
      <c r="E27" s="144"/>
      <c r="F27" s="152"/>
      <c r="G27" s="153" t="s">
        <v>67</v>
      </c>
      <c r="H27" s="141" t="s">
        <v>186</v>
      </c>
    </row>
    <row r="28" spans="1:8" ht="19.5" customHeight="1">
      <c r="A28" s="154">
        <v>17</v>
      </c>
      <c r="B28" s="147" t="s">
        <v>187</v>
      </c>
      <c r="C28" s="145">
        <v>15168171</v>
      </c>
      <c r="D28" s="144"/>
      <c r="E28" s="144"/>
      <c r="F28" s="154">
        <v>59</v>
      </c>
      <c r="G28" s="147" t="s">
        <v>187</v>
      </c>
      <c r="H28" s="145"/>
    </row>
    <row r="29" spans="1:8" ht="19.5" customHeight="1">
      <c r="A29" s="155">
        <v>18</v>
      </c>
      <c r="B29" s="143" t="s">
        <v>201</v>
      </c>
      <c r="C29" s="143">
        <v>7022468</v>
      </c>
      <c r="D29" s="144"/>
      <c r="E29" s="144"/>
      <c r="F29" s="156">
        <v>60</v>
      </c>
      <c r="G29" s="157" t="s">
        <v>247</v>
      </c>
      <c r="H29" s="157">
        <v>0</v>
      </c>
    </row>
    <row r="30" spans="1:8" ht="19.5" customHeight="1">
      <c r="A30" s="155">
        <v>19</v>
      </c>
      <c r="B30" s="143" t="s">
        <v>203</v>
      </c>
      <c r="C30" s="143"/>
      <c r="D30" s="144"/>
      <c r="E30" s="144"/>
      <c r="F30" s="154">
        <v>61</v>
      </c>
      <c r="G30" s="147" t="s">
        <v>211</v>
      </c>
      <c r="H30" s="147">
        <f>H29</f>
        <v>0</v>
      </c>
    </row>
    <row r="31" spans="1:8" ht="19.5" customHeight="1">
      <c r="A31" s="155">
        <v>20</v>
      </c>
      <c r="B31" s="143" t="s">
        <v>204</v>
      </c>
      <c r="C31" s="143"/>
      <c r="D31" s="144"/>
      <c r="E31" s="144"/>
      <c r="F31" s="155">
        <v>62</v>
      </c>
      <c r="G31" s="143" t="s">
        <v>68</v>
      </c>
      <c r="H31" s="143">
        <v>0</v>
      </c>
    </row>
    <row r="32" spans="1:8" ht="22.5" customHeight="1">
      <c r="A32" s="155">
        <v>21</v>
      </c>
      <c r="B32" s="149" t="s">
        <v>205</v>
      </c>
      <c r="C32" s="143"/>
      <c r="D32" s="144"/>
      <c r="E32" s="144"/>
      <c r="F32" s="155">
        <v>63</v>
      </c>
      <c r="G32" s="143" t="s">
        <v>69</v>
      </c>
      <c r="H32" s="143">
        <v>0</v>
      </c>
    </row>
    <row r="33" spans="1:8" ht="19.5" customHeight="1">
      <c r="A33" s="155">
        <v>22</v>
      </c>
      <c r="B33" s="149" t="s">
        <v>206</v>
      </c>
      <c r="C33" s="143"/>
      <c r="D33" s="144"/>
      <c r="E33" s="144"/>
      <c r="F33" s="154">
        <v>64</v>
      </c>
      <c r="G33" s="147" t="s">
        <v>199</v>
      </c>
      <c r="H33" s="158">
        <f>SUM(H31:H32)</f>
        <v>0</v>
      </c>
    </row>
    <row r="34" spans="1:8" ht="19.5" customHeight="1">
      <c r="A34" s="155">
        <v>23</v>
      </c>
      <c r="B34" s="149" t="s">
        <v>207</v>
      </c>
      <c r="C34" s="143"/>
      <c r="D34" s="144"/>
      <c r="E34" s="144"/>
      <c r="F34" s="154">
        <v>65</v>
      </c>
      <c r="G34" s="147" t="s">
        <v>202</v>
      </c>
      <c r="H34" s="147">
        <f>H28+H30-H33</f>
        <v>0</v>
      </c>
    </row>
    <row r="35" spans="1:8" ht="19.5" customHeight="1">
      <c r="A35" s="155">
        <v>24</v>
      </c>
      <c r="B35" s="143" t="s">
        <v>208</v>
      </c>
      <c r="C35" s="143"/>
      <c r="D35" s="144"/>
      <c r="E35" s="144"/>
      <c r="F35" s="137"/>
      <c r="G35" s="137"/>
      <c r="H35" s="137"/>
    </row>
    <row r="36" spans="1:8" ht="19.5" customHeight="1">
      <c r="A36" s="155">
        <v>25</v>
      </c>
      <c r="B36" s="149" t="s">
        <v>209</v>
      </c>
      <c r="C36" s="143"/>
      <c r="D36" s="159"/>
      <c r="E36" s="159"/>
      <c r="F36" s="137"/>
      <c r="G36" s="137"/>
      <c r="H36" s="137"/>
    </row>
    <row r="37" spans="1:8" ht="19.5" customHeight="1">
      <c r="A37" s="154">
        <v>26</v>
      </c>
      <c r="B37" s="147" t="s">
        <v>210</v>
      </c>
      <c r="C37" s="147">
        <f>SUM(C29:C36)</f>
        <v>7022468</v>
      </c>
      <c r="D37" s="159"/>
      <c r="E37" s="159"/>
      <c r="F37" s="137"/>
      <c r="G37" s="137"/>
      <c r="H37" s="137"/>
    </row>
    <row r="38" spans="1:8" ht="19.5" customHeight="1">
      <c r="A38" s="155">
        <v>27</v>
      </c>
      <c r="B38" s="143" t="s">
        <v>62</v>
      </c>
      <c r="C38" s="143">
        <v>190000</v>
      </c>
      <c r="D38" s="159"/>
      <c r="E38" s="159"/>
      <c r="F38" s="137"/>
      <c r="G38" s="137"/>
      <c r="H38" s="137"/>
    </row>
    <row r="39" spans="1:8" ht="19.5" customHeight="1">
      <c r="A39" s="155">
        <v>28</v>
      </c>
      <c r="B39" s="143" t="s">
        <v>60</v>
      </c>
      <c r="C39" s="143">
        <v>2108000</v>
      </c>
      <c r="D39" s="144"/>
      <c r="E39" s="144"/>
      <c r="F39" s="137"/>
      <c r="G39" s="137"/>
      <c r="H39" s="137"/>
    </row>
    <row r="40" spans="1:8" ht="19.5" customHeight="1">
      <c r="A40" s="155">
        <v>29</v>
      </c>
      <c r="B40" s="143" t="s">
        <v>284</v>
      </c>
      <c r="C40" s="143"/>
      <c r="D40" s="144"/>
      <c r="E40" s="144"/>
      <c r="F40" s="137"/>
      <c r="G40" s="137"/>
      <c r="H40" s="137"/>
    </row>
    <row r="41" spans="1:8" ht="19.5" customHeight="1">
      <c r="A41" s="155">
        <v>30</v>
      </c>
      <c r="B41" s="143" t="s">
        <v>285</v>
      </c>
      <c r="C41" s="143">
        <v>2746290</v>
      </c>
      <c r="D41" s="144"/>
      <c r="E41" s="144"/>
      <c r="F41" s="137"/>
      <c r="G41" s="137"/>
      <c r="H41" s="137"/>
    </row>
    <row r="42" spans="1:8" ht="19.5" customHeight="1">
      <c r="A42" s="155">
        <v>31</v>
      </c>
      <c r="B42" s="143" t="s">
        <v>59</v>
      </c>
      <c r="C42" s="143"/>
      <c r="D42" s="144"/>
      <c r="E42" s="144"/>
      <c r="F42" s="137"/>
      <c r="G42" s="137"/>
      <c r="H42" s="137"/>
    </row>
    <row r="43" spans="1:8" ht="19.5" customHeight="1">
      <c r="A43" s="155">
        <v>32</v>
      </c>
      <c r="B43" s="143" t="s">
        <v>64</v>
      </c>
      <c r="C43" s="143"/>
      <c r="D43" s="159"/>
      <c r="E43" s="159"/>
      <c r="F43" s="137"/>
      <c r="G43" s="137"/>
      <c r="H43" s="137"/>
    </row>
    <row r="44" spans="1:8" ht="19.5" customHeight="1">
      <c r="A44" s="154">
        <v>33</v>
      </c>
      <c r="B44" s="147" t="s">
        <v>212</v>
      </c>
      <c r="C44" s="147">
        <f>SUM(C38:C43)</f>
        <v>5044290</v>
      </c>
      <c r="D44" s="144"/>
      <c r="E44" s="144"/>
      <c r="F44" s="137"/>
      <c r="G44" s="137"/>
      <c r="H44" s="137"/>
    </row>
    <row r="45" spans="1:11" ht="19.5" customHeight="1">
      <c r="A45" s="143"/>
      <c r="B45" s="143"/>
      <c r="C45" s="143"/>
      <c r="D45" s="144"/>
      <c r="E45" s="144"/>
      <c r="F45" s="160"/>
      <c r="G45" s="160"/>
      <c r="H45" s="137"/>
      <c r="I45" s="67"/>
      <c r="J45" s="67"/>
      <c r="K45" s="67"/>
    </row>
    <row r="46" spans="1:11" ht="19.5" customHeight="1">
      <c r="A46" s="161">
        <v>34</v>
      </c>
      <c r="B46" s="162" t="s">
        <v>202</v>
      </c>
      <c r="C46" s="162">
        <f>C28+C37-C44</f>
        <v>17146349</v>
      </c>
      <c r="D46" s="144"/>
      <c r="E46" s="144"/>
      <c r="F46" s="137"/>
      <c r="G46" s="137"/>
      <c r="H46" s="137"/>
      <c r="I46" s="67"/>
      <c r="J46" s="67"/>
      <c r="K46" s="67"/>
    </row>
    <row r="47" spans="1:11" ht="19.5" customHeight="1">
      <c r="A47" s="163"/>
      <c r="B47" s="164"/>
      <c r="C47" s="165"/>
      <c r="D47" s="166"/>
      <c r="E47" s="166"/>
      <c r="F47" s="137"/>
      <c r="G47" s="137"/>
      <c r="H47" s="137"/>
      <c r="I47" s="67"/>
      <c r="J47" s="67"/>
      <c r="K47" s="67"/>
    </row>
    <row r="48" spans="1:11" ht="11.25">
      <c r="A48" s="199" t="s">
        <v>214</v>
      </c>
      <c r="B48" s="200"/>
      <c r="C48" s="67" t="s">
        <v>267</v>
      </c>
      <c r="D48" s="52"/>
      <c r="E48" s="52"/>
      <c r="F48" s="67"/>
      <c r="G48" s="67" t="s">
        <v>71</v>
      </c>
      <c r="H48" s="67"/>
      <c r="I48" s="67"/>
      <c r="J48" s="67"/>
      <c r="K48" s="67"/>
    </row>
    <row r="49" spans="1:11" ht="11.25">
      <c r="A49" s="9"/>
      <c r="B49" s="55" t="str">
        <f>'P1 - Přehled'!D120</f>
        <v>Kuřová</v>
      </c>
      <c r="C49" s="106"/>
      <c r="D49" s="51"/>
      <c r="E49" s="51"/>
      <c r="F49" s="67"/>
      <c r="G49" s="67"/>
      <c r="H49" s="67"/>
      <c r="I49" s="67"/>
      <c r="J49" s="67"/>
      <c r="K49" s="67"/>
    </row>
    <row r="50" spans="1:11" ht="11.25">
      <c r="A50" s="199" t="s">
        <v>215</v>
      </c>
      <c r="B50" s="200"/>
      <c r="C50" s="67" t="s">
        <v>267</v>
      </c>
      <c r="D50" s="52"/>
      <c r="E50" s="52"/>
      <c r="F50" s="67"/>
      <c r="G50" s="67" t="s">
        <v>71</v>
      </c>
      <c r="H50" s="67"/>
      <c r="I50" s="67"/>
      <c r="J50" s="67"/>
      <c r="K50" s="67"/>
    </row>
    <row r="51" spans="1:10" ht="11.25">
      <c r="A51" s="9"/>
      <c r="B51" s="55" t="s">
        <v>270</v>
      </c>
      <c r="C51" s="106"/>
      <c r="D51" s="52"/>
      <c r="E51" s="52"/>
      <c r="F51" s="67"/>
      <c r="G51" s="67"/>
      <c r="H51" s="67"/>
      <c r="I51" s="67"/>
      <c r="J51" s="67"/>
    </row>
    <row r="52" spans="1:10" ht="11.25">
      <c r="A52" s="199" t="s">
        <v>216</v>
      </c>
      <c r="B52" s="200"/>
      <c r="C52" s="67" t="s">
        <v>217</v>
      </c>
      <c r="D52" s="51"/>
      <c r="E52" s="51"/>
      <c r="F52" s="67"/>
      <c r="G52" s="67" t="s">
        <v>71</v>
      </c>
      <c r="H52" s="67"/>
      <c r="I52" s="67"/>
      <c r="J52" s="67"/>
    </row>
    <row r="53" spans="1:10" ht="11.25">
      <c r="A53" s="172"/>
      <c r="B53" s="173"/>
      <c r="C53" s="67"/>
      <c r="D53" s="67"/>
      <c r="E53" s="86"/>
      <c r="F53" s="67"/>
      <c r="G53" s="67"/>
      <c r="H53" s="67"/>
      <c r="I53" s="67"/>
      <c r="J53" s="67"/>
    </row>
    <row r="54" spans="1:10" ht="11.25">
      <c r="A54" s="172"/>
      <c r="B54" s="67"/>
      <c r="C54" s="67"/>
      <c r="D54" s="67"/>
      <c r="F54" s="67"/>
      <c r="G54" s="67"/>
      <c r="H54" s="67"/>
      <c r="I54" s="67"/>
      <c r="J54" s="67"/>
    </row>
    <row r="55" spans="1:10" ht="15" customHeight="1">
      <c r="A55" s="53"/>
      <c r="B55" s="68"/>
      <c r="C55" s="53"/>
      <c r="F55" s="67"/>
      <c r="G55" s="67"/>
      <c r="H55" s="67"/>
      <c r="I55" s="67"/>
      <c r="J55" s="67"/>
    </row>
    <row r="56" spans="2:10" ht="15" customHeight="1">
      <c r="B56" s="53"/>
      <c r="C56" s="53"/>
      <c r="F56" s="67"/>
      <c r="G56" s="67"/>
      <c r="H56" s="67"/>
      <c r="I56" s="67"/>
      <c r="J56" s="67"/>
    </row>
    <row r="57" spans="1:2" ht="15" customHeight="1">
      <c r="A57" s="201"/>
      <c r="B57" s="201"/>
    </row>
    <row r="58" ht="15" customHeight="1"/>
    <row r="59" spans="1:2" ht="15" customHeight="1">
      <c r="A59" s="201"/>
      <c r="B59" s="201"/>
    </row>
    <row r="60" ht="15" customHeight="1"/>
    <row r="61" spans="1:2" ht="15" customHeight="1">
      <c r="A61" s="201"/>
      <c r="B61" s="201"/>
    </row>
    <row r="62" ht="17.25" customHeight="1"/>
    <row r="63" spans="4:5" ht="11.25">
      <c r="D63" s="53"/>
      <c r="E63" s="53"/>
    </row>
    <row r="64" spans="4:5" ht="11.25">
      <c r="D64" s="53"/>
      <c r="E64" s="53"/>
    </row>
    <row r="66" ht="5.25" customHeight="1"/>
    <row r="68" ht="6" customHeight="1"/>
    <row r="70" ht="8.25" customHeight="1"/>
    <row r="108" ht="11.25">
      <c r="E108" s="49" t="s">
        <v>213</v>
      </c>
    </row>
  </sheetData>
  <sheetProtection/>
  <mergeCells count="11">
    <mergeCell ref="A50:B50"/>
    <mergeCell ref="B5:H5"/>
    <mergeCell ref="A52:B52"/>
    <mergeCell ref="A57:B57"/>
    <mergeCell ref="A59:B59"/>
    <mergeCell ref="A61:B61"/>
    <mergeCell ref="A1:B1"/>
    <mergeCell ref="A2:B2"/>
    <mergeCell ref="B4:H4"/>
    <mergeCell ref="A6:H6"/>
    <mergeCell ref="A48:B48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zoomScale="160" zoomScaleNormal="160" zoomScalePageLayoutView="0" workbookViewId="0" topLeftCell="A22">
      <selection activeCell="A6" sqref="A6:F6"/>
    </sheetView>
  </sheetViews>
  <sheetFormatPr defaultColWidth="9.00390625" defaultRowHeight="12.75"/>
  <cols>
    <col min="1" max="1" width="4.75390625" style="0" customWidth="1"/>
    <col min="2" max="2" width="3.25390625" style="0" customWidth="1"/>
    <col min="3" max="3" width="55.75390625" style="0" customWidth="1"/>
    <col min="4" max="4" width="4.00390625" style="0" customWidth="1"/>
    <col min="6" max="6" width="4.00390625" style="0" customWidth="1"/>
    <col min="7" max="7" width="10.625" style="0" bestFit="1" customWidth="1"/>
  </cols>
  <sheetData>
    <row r="1" spans="1:6" ht="12.75">
      <c r="A1" s="190" t="s">
        <v>0</v>
      </c>
      <c r="B1" s="190"/>
      <c r="C1" s="190"/>
      <c r="D1" s="1"/>
      <c r="E1" s="193" t="s">
        <v>73</v>
      </c>
      <c r="F1" s="193"/>
    </row>
    <row r="2" spans="1:6" ht="12.75">
      <c r="A2" s="190" t="s">
        <v>184</v>
      </c>
      <c r="B2" s="190"/>
      <c r="C2" s="190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6" ht="12.75">
      <c r="B4" s="202" t="s">
        <v>221</v>
      </c>
      <c r="C4" s="202"/>
      <c r="D4" s="202"/>
      <c r="E4" s="202"/>
      <c r="F4" s="202"/>
    </row>
    <row r="5" spans="2:6" ht="12.75">
      <c r="B5" s="198" t="s">
        <v>282</v>
      </c>
      <c r="C5" s="198"/>
      <c r="D5" s="198"/>
      <c r="E5" s="198"/>
      <c r="F5" s="198"/>
    </row>
    <row r="6" spans="1:6" ht="12.75">
      <c r="A6" s="209" t="s">
        <v>234</v>
      </c>
      <c r="B6" s="210"/>
      <c r="C6" s="210"/>
      <c r="D6" s="210"/>
      <c r="E6" s="210"/>
      <c r="F6" s="211"/>
    </row>
    <row r="7" spans="2:6" ht="12.75">
      <c r="B7" s="1"/>
      <c r="C7" s="1"/>
      <c r="D7" s="1"/>
      <c r="E7" s="1"/>
      <c r="F7" s="1"/>
    </row>
    <row r="8" spans="2:6" ht="12.75">
      <c r="B8" s="212" t="s">
        <v>74</v>
      </c>
      <c r="C8" s="212"/>
      <c r="D8" s="212"/>
      <c r="E8" s="3" t="s">
        <v>243</v>
      </c>
      <c r="F8" s="1"/>
    </row>
    <row r="9" spans="2:6" ht="12.75">
      <c r="B9" s="6">
        <v>1</v>
      </c>
      <c r="C9" s="7" t="s">
        <v>75</v>
      </c>
      <c r="D9" s="7"/>
      <c r="E9" s="97">
        <v>3327468</v>
      </c>
      <c r="F9" s="1"/>
    </row>
    <row r="10" spans="2:7" ht="12.75">
      <c r="B10" s="6">
        <v>2</v>
      </c>
      <c r="C10" s="7" t="s">
        <v>76</v>
      </c>
      <c r="D10" s="7"/>
      <c r="E10" s="97">
        <v>43733332</v>
      </c>
      <c r="F10" s="1"/>
      <c r="G10" s="104">
        <f>SUM(E9:E10)</f>
        <v>47060800</v>
      </c>
    </row>
    <row r="11" spans="2:6" ht="12.75">
      <c r="B11" s="6">
        <v>3</v>
      </c>
      <c r="C11" s="7" t="s">
        <v>77</v>
      </c>
      <c r="D11" s="7"/>
      <c r="E11" s="97">
        <v>28518000</v>
      </c>
      <c r="F11" s="1"/>
    </row>
    <row r="12" spans="2:6" ht="12.75">
      <c r="B12" s="6">
        <v>4</v>
      </c>
      <c r="C12" s="7" t="s">
        <v>78</v>
      </c>
      <c r="D12" s="7"/>
      <c r="E12" s="97">
        <v>426000</v>
      </c>
      <c r="F12" s="1"/>
    </row>
    <row r="13" spans="2:6" ht="12.75">
      <c r="B13" s="6">
        <v>5</v>
      </c>
      <c r="C13" s="7" t="s">
        <v>79</v>
      </c>
      <c r="D13" s="7"/>
      <c r="E13" s="97">
        <v>2108000</v>
      </c>
      <c r="F13" s="1"/>
    </row>
    <row r="14" spans="2:6" ht="12.75">
      <c r="B14" s="6">
        <v>6</v>
      </c>
      <c r="C14" s="7" t="s">
        <v>80</v>
      </c>
      <c r="D14" s="7"/>
      <c r="E14" s="97">
        <v>0</v>
      </c>
      <c r="F14" s="1"/>
    </row>
    <row r="15" spans="2:6" ht="12.75">
      <c r="B15" s="6">
        <v>7</v>
      </c>
      <c r="C15" s="7" t="s">
        <v>81</v>
      </c>
      <c r="D15" s="7"/>
      <c r="E15" s="97">
        <v>20000</v>
      </c>
      <c r="F15" s="1"/>
    </row>
    <row r="16" spans="2:6" ht="12.75">
      <c r="B16" s="6">
        <v>8</v>
      </c>
      <c r="C16" s="7" t="s">
        <v>263</v>
      </c>
      <c r="D16" s="7"/>
      <c r="E16" s="105">
        <v>78.5</v>
      </c>
      <c r="F16" s="1"/>
    </row>
    <row r="17" spans="2:6" ht="12.75">
      <c r="B17" s="6">
        <v>9</v>
      </c>
      <c r="C17" s="7" t="s">
        <v>264</v>
      </c>
      <c r="D17" s="7"/>
      <c r="E17" s="97">
        <v>0</v>
      </c>
      <c r="F17" s="1"/>
    </row>
    <row r="18" spans="2:6" ht="12.75">
      <c r="B18" s="6">
        <v>10</v>
      </c>
      <c r="C18" s="7" t="s">
        <v>248</v>
      </c>
      <c r="D18" s="7"/>
      <c r="E18" s="97">
        <v>1506528</v>
      </c>
      <c r="F18" s="1"/>
    </row>
    <row r="19" spans="2:6" ht="12.75">
      <c r="B19" s="6">
        <v>11</v>
      </c>
      <c r="C19" s="7" t="s">
        <v>82</v>
      </c>
      <c r="D19" s="7"/>
      <c r="E19" s="7">
        <v>0</v>
      </c>
      <c r="F19" s="1"/>
    </row>
    <row r="20" spans="2:6" ht="12.75">
      <c r="B20" s="1"/>
      <c r="C20" s="13"/>
      <c r="D20" s="13"/>
      <c r="E20" s="13"/>
      <c r="F20" s="1"/>
    </row>
    <row r="21" spans="2:6" ht="12.75">
      <c r="B21" s="1"/>
      <c r="C21" s="1"/>
      <c r="D21" s="1"/>
      <c r="E21" s="1"/>
      <c r="F21" s="1"/>
    </row>
    <row r="22" spans="2:6" ht="12.75">
      <c r="B22" s="212" t="s">
        <v>246</v>
      </c>
      <c r="C22" s="212"/>
      <c r="D22" s="212"/>
      <c r="E22" s="19" t="s">
        <v>243</v>
      </c>
      <c r="F22" s="1"/>
    </row>
    <row r="23" spans="2:6" ht="12.75">
      <c r="B23" s="6">
        <v>12</v>
      </c>
      <c r="C23" s="7"/>
      <c r="D23" s="7"/>
      <c r="E23" s="7"/>
      <c r="F23" s="1"/>
    </row>
    <row r="24" spans="2:6" ht="12.75">
      <c r="B24" s="6">
        <v>13</v>
      </c>
      <c r="C24" s="7"/>
      <c r="D24" s="7"/>
      <c r="E24" s="7"/>
      <c r="F24" s="1"/>
    </row>
    <row r="25" spans="2:6" ht="12.75">
      <c r="B25" s="1"/>
      <c r="C25" s="13"/>
      <c r="D25" s="13"/>
      <c r="E25" s="13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91" t="s">
        <v>83</v>
      </c>
      <c r="D27" s="191"/>
      <c r="E27" s="19" t="s">
        <v>243</v>
      </c>
      <c r="F27" s="1"/>
    </row>
    <row r="28" spans="2:6" ht="12.75">
      <c r="B28" s="6">
        <v>14</v>
      </c>
      <c r="C28" s="7" t="s">
        <v>245</v>
      </c>
      <c r="D28" s="7"/>
      <c r="E28" s="7"/>
      <c r="F28" s="1"/>
    </row>
    <row r="29" spans="2:6" ht="12.75">
      <c r="B29" s="6">
        <v>15</v>
      </c>
      <c r="C29" s="7" t="s">
        <v>265</v>
      </c>
      <c r="D29" s="7"/>
      <c r="E29" s="97">
        <v>2746290</v>
      </c>
      <c r="F29" s="1"/>
    </row>
    <row r="30" spans="2:6" ht="12.75">
      <c r="B30" s="6">
        <v>16</v>
      </c>
      <c r="C30" s="7" t="s">
        <v>222</v>
      </c>
      <c r="D30" s="7"/>
      <c r="E30" s="6"/>
      <c r="F30" s="1"/>
    </row>
    <row r="31" spans="2:6" ht="12.75">
      <c r="B31" s="6">
        <v>17</v>
      </c>
      <c r="C31" s="7" t="s">
        <v>84</v>
      </c>
      <c r="D31" s="7"/>
      <c r="E31" s="7"/>
      <c r="F31" s="1"/>
    </row>
    <row r="32" spans="2:6" ht="12.75">
      <c r="B32" s="1"/>
      <c r="C32" s="1"/>
      <c r="D32" s="1"/>
      <c r="E32" s="1"/>
      <c r="F32" s="1"/>
    </row>
    <row r="33" spans="2:6" ht="13.5" thickBot="1">
      <c r="B33" s="212" t="s">
        <v>85</v>
      </c>
      <c r="C33" s="212"/>
      <c r="D33" s="212"/>
      <c r="E33" s="212"/>
      <c r="F33" s="1"/>
    </row>
    <row r="34" spans="2:6" ht="13.5" thickBot="1">
      <c r="B34" s="206"/>
      <c r="C34" s="207"/>
      <c r="D34" s="207"/>
      <c r="E34" s="208"/>
      <c r="F34" s="1"/>
    </row>
    <row r="35" spans="2:6" ht="12.75">
      <c r="B35" s="1"/>
      <c r="C35" s="213"/>
      <c r="D35" s="213"/>
      <c r="E35" s="213"/>
      <c r="F35" s="213"/>
    </row>
    <row r="36" spans="2:6" ht="12.75">
      <c r="B36" s="1"/>
      <c r="C36" s="192" t="s">
        <v>277</v>
      </c>
      <c r="D36" s="192"/>
      <c r="E36" s="192"/>
      <c r="F36" s="192"/>
    </row>
    <row r="37" spans="2:7" ht="12.75">
      <c r="B37" s="1"/>
      <c r="C37" s="54" t="s">
        <v>276</v>
      </c>
      <c r="D37" s="1"/>
      <c r="E37" s="1"/>
      <c r="F37" s="1"/>
      <c r="G37" s="1"/>
    </row>
    <row r="38" spans="2:7" ht="12.75">
      <c r="B38" s="1"/>
      <c r="C38" s="192" t="s">
        <v>278</v>
      </c>
      <c r="D38" s="192"/>
      <c r="E38" s="192"/>
      <c r="F38" s="192"/>
      <c r="G38" s="1"/>
    </row>
    <row r="39" spans="2:7" ht="12.75">
      <c r="B39" s="1"/>
      <c r="C39" s="54" t="s">
        <v>270</v>
      </c>
      <c r="D39" s="1"/>
      <c r="E39" s="1"/>
      <c r="F39" s="1"/>
      <c r="G39" s="1"/>
    </row>
    <row r="40" spans="2:7" ht="12.75">
      <c r="B40" s="1"/>
      <c r="C40" s="192" t="s">
        <v>279</v>
      </c>
      <c r="D40" s="192"/>
      <c r="E40" s="192"/>
      <c r="F40" s="192"/>
      <c r="G40" s="1"/>
    </row>
    <row r="41" spans="2:7" ht="12.75">
      <c r="B41" s="1"/>
      <c r="C41" s="1"/>
      <c r="D41" s="1"/>
      <c r="E41" s="1"/>
      <c r="F41" s="1"/>
      <c r="G41" s="1"/>
    </row>
    <row r="42" spans="2:6" ht="12.75">
      <c r="B42" s="192" t="s">
        <v>86</v>
      </c>
      <c r="C42" s="192"/>
      <c r="D42" s="192"/>
      <c r="E42" s="192"/>
      <c r="F42" s="192"/>
    </row>
    <row r="43" spans="2:6" ht="12.75">
      <c r="B43" s="192" t="s">
        <v>87</v>
      </c>
      <c r="C43" s="192"/>
      <c r="D43" s="192"/>
      <c r="E43" s="192"/>
      <c r="F43" s="192"/>
    </row>
  </sheetData>
  <sheetProtection/>
  <mergeCells count="17">
    <mergeCell ref="C27:D27"/>
    <mergeCell ref="B42:F42"/>
    <mergeCell ref="B43:F43"/>
    <mergeCell ref="C40:F40"/>
    <mergeCell ref="C35:F35"/>
    <mergeCell ref="C36:F36"/>
    <mergeCell ref="C38:F38"/>
    <mergeCell ref="B5:F5"/>
    <mergeCell ref="B34:E34"/>
    <mergeCell ref="A6:F6"/>
    <mergeCell ref="E1:F1"/>
    <mergeCell ref="B4:F4"/>
    <mergeCell ref="A1:C1"/>
    <mergeCell ref="A2:C2"/>
    <mergeCell ref="B8:D8"/>
    <mergeCell ref="B22:D22"/>
    <mergeCell ref="B33:E3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zoomScale="130" zoomScaleNormal="130" zoomScalePageLayoutView="0" workbookViewId="0" topLeftCell="A4">
      <selection activeCell="A7" sqref="A7:F7"/>
    </sheetView>
  </sheetViews>
  <sheetFormatPr defaultColWidth="9.00390625" defaultRowHeight="12.75"/>
  <cols>
    <col min="1" max="1" width="35.75390625" style="0" customWidth="1"/>
    <col min="2" max="6" width="17.75390625" style="0" customWidth="1"/>
  </cols>
  <sheetData>
    <row r="1" spans="1:6" ht="12.75">
      <c r="A1" t="s">
        <v>0</v>
      </c>
      <c r="F1" s="3" t="s">
        <v>88</v>
      </c>
    </row>
    <row r="2" ht="12.75">
      <c r="A2" t="s">
        <v>220</v>
      </c>
    </row>
    <row r="4" spans="1:6" ht="12.75">
      <c r="A4" s="183" t="s">
        <v>223</v>
      </c>
      <c r="B4" s="183"/>
      <c r="C4" s="183"/>
      <c r="D4" s="183"/>
      <c r="E4" s="183"/>
      <c r="F4" s="183"/>
    </row>
    <row r="5" spans="1:6" ht="12.75">
      <c r="A5" s="185" t="s">
        <v>259</v>
      </c>
      <c r="B5" s="215"/>
      <c r="C5" s="215"/>
      <c r="D5" s="215"/>
      <c r="E5" s="215"/>
      <c r="F5" s="216"/>
    </row>
    <row r="6" spans="1:6" ht="12.75">
      <c r="A6" s="217" t="s">
        <v>283</v>
      </c>
      <c r="B6" s="218"/>
      <c r="C6" s="218"/>
      <c r="D6" s="218"/>
      <c r="E6" s="218"/>
      <c r="F6" s="219"/>
    </row>
    <row r="7" spans="1:6" ht="13.5" thickBot="1">
      <c r="A7" s="212" t="s">
        <v>268</v>
      </c>
      <c r="B7" s="212"/>
      <c r="C7" s="212"/>
      <c r="D7" s="212"/>
      <c r="E7" s="212"/>
      <c r="F7" s="212"/>
    </row>
    <row r="8" spans="1:8" ht="13.5" thickBot="1">
      <c r="A8" s="23" t="s">
        <v>89</v>
      </c>
      <c r="B8" s="17" t="s">
        <v>90</v>
      </c>
      <c r="C8" s="17" t="s">
        <v>225</v>
      </c>
      <c r="D8" s="18" t="s">
        <v>224</v>
      </c>
      <c r="E8" s="15"/>
      <c r="F8" s="15"/>
      <c r="G8" s="1"/>
      <c r="H8" s="1"/>
    </row>
    <row r="9" spans="1:7" ht="12.75">
      <c r="A9" s="24" t="s">
        <v>260</v>
      </c>
      <c r="B9" s="98">
        <v>612429</v>
      </c>
      <c r="C9" s="98">
        <v>612429</v>
      </c>
      <c r="D9" s="99"/>
      <c r="E9" s="214" t="s">
        <v>91</v>
      </c>
      <c r="F9" s="214"/>
      <c r="G9" s="1"/>
    </row>
    <row r="10" spans="1:7" ht="12.75">
      <c r="A10" s="25" t="s">
        <v>261</v>
      </c>
      <c r="B10" s="97">
        <v>595318</v>
      </c>
      <c r="C10" s="97">
        <v>595318</v>
      </c>
      <c r="D10" s="100"/>
      <c r="E10" s="214" t="s">
        <v>92</v>
      </c>
      <c r="F10" s="214"/>
      <c r="G10" s="1"/>
    </row>
    <row r="11" spans="1:7" ht="12.75">
      <c r="A11" s="25" t="s">
        <v>271</v>
      </c>
      <c r="B11" s="97">
        <v>115162</v>
      </c>
      <c r="C11" s="97">
        <v>115162</v>
      </c>
      <c r="D11" s="100"/>
      <c r="E11" s="214" t="s">
        <v>93</v>
      </c>
      <c r="F11" s="214"/>
      <c r="G11" s="1"/>
    </row>
    <row r="12" spans="1:7" ht="12.75">
      <c r="A12" s="169" t="s">
        <v>272</v>
      </c>
      <c r="B12" s="170">
        <v>39124</v>
      </c>
      <c r="C12" s="170">
        <v>39124</v>
      </c>
      <c r="D12" s="171"/>
      <c r="E12" s="167"/>
      <c r="F12" s="167"/>
      <c r="G12" s="1"/>
    </row>
    <row r="13" spans="1:7" ht="12.75">
      <c r="A13" s="169" t="s">
        <v>273</v>
      </c>
      <c r="B13" s="170">
        <v>164465</v>
      </c>
      <c r="C13" s="170">
        <v>164465</v>
      </c>
      <c r="D13" s="171"/>
      <c r="E13" s="167"/>
      <c r="F13" s="167"/>
      <c r="G13" s="1"/>
    </row>
    <row r="14" spans="1:7" ht="12.75">
      <c r="A14" s="169" t="s">
        <v>274</v>
      </c>
      <c r="B14" s="170">
        <v>581502</v>
      </c>
      <c r="C14" s="170">
        <v>581502</v>
      </c>
      <c r="D14" s="171"/>
      <c r="E14" s="167"/>
      <c r="F14" s="167"/>
      <c r="G14" s="1"/>
    </row>
    <row r="15" spans="1:7" ht="12.75">
      <c r="A15" s="169"/>
      <c r="B15" s="170"/>
      <c r="C15" s="170"/>
      <c r="D15" s="171"/>
      <c r="E15" s="167"/>
      <c r="F15" s="167"/>
      <c r="G15" s="1"/>
    </row>
    <row r="16" spans="1:7" ht="12.75">
      <c r="A16" s="169"/>
      <c r="B16" s="170"/>
      <c r="C16" s="170"/>
      <c r="D16" s="171"/>
      <c r="E16" s="167"/>
      <c r="F16" s="167"/>
      <c r="G16" s="1"/>
    </row>
    <row r="17" spans="1:7" ht="12.75">
      <c r="A17" s="169"/>
      <c r="B17" s="170"/>
      <c r="C17" s="170"/>
      <c r="D17" s="171"/>
      <c r="E17" s="167"/>
      <c r="F17" s="167"/>
      <c r="G17" s="1"/>
    </row>
    <row r="18" spans="1:7" ht="13.5" thickBot="1">
      <c r="A18" s="26" t="s">
        <v>262</v>
      </c>
      <c r="B18" s="101">
        <f>SUM(B9:B14)</f>
        <v>2108000</v>
      </c>
      <c r="C18" s="101">
        <f>SUM(C9:C14)</f>
        <v>2108000</v>
      </c>
      <c r="D18" s="102"/>
      <c r="E18" s="13"/>
      <c r="F18" s="13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3.5" thickBot="1">
      <c r="A20" s="212" t="s">
        <v>94</v>
      </c>
      <c r="B20" s="212"/>
      <c r="C20" s="212"/>
      <c r="D20" s="212"/>
      <c r="E20" s="212"/>
      <c r="F20" s="212"/>
      <c r="G20" s="1"/>
    </row>
    <row r="21" spans="1:6" ht="13.5" thickBot="1">
      <c r="A21" s="23" t="s">
        <v>89</v>
      </c>
      <c r="B21" s="17" t="s">
        <v>90</v>
      </c>
      <c r="C21" s="17" t="s">
        <v>225</v>
      </c>
      <c r="D21" s="17" t="s">
        <v>95</v>
      </c>
      <c r="E21" s="18" t="s">
        <v>96</v>
      </c>
      <c r="F21" s="1"/>
    </row>
    <row r="22" spans="1:6" ht="12.75">
      <c r="A22" s="27" t="s">
        <v>97</v>
      </c>
      <c r="B22" s="168"/>
      <c r="C22" s="168"/>
      <c r="D22" s="168"/>
      <c r="E22" s="22"/>
      <c r="F22" s="1"/>
    </row>
    <row r="23" spans="1:6" ht="12.75">
      <c r="A23" s="25"/>
      <c r="B23" s="97"/>
      <c r="C23" s="97"/>
      <c r="D23" s="97"/>
      <c r="E23" s="14"/>
      <c r="F23" s="1"/>
    </row>
    <row r="24" spans="1:6" ht="12.75">
      <c r="A24" s="28" t="s">
        <v>98</v>
      </c>
      <c r="B24" s="97"/>
      <c r="C24" s="97"/>
      <c r="D24" s="97"/>
      <c r="E24" s="14"/>
      <c r="F24" s="1"/>
    </row>
    <row r="25" spans="1:6" ht="12.75">
      <c r="A25" s="25" t="s">
        <v>269</v>
      </c>
      <c r="B25" s="97">
        <v>190000</v>
      </c>
      <c r="C25" s="97">
        <v>190000</v>
      </c>
      <c r="D25" s="97"/>
      <c r="E25" s="14"/>
      <c r="F25" s="1"/>
    </row>
    <row r="26" spans="1:6" ht="12.75">
      <c r="A26" s="25"/>
      <c r="B26" s="97"/>
      <c r="C26" s="97"/>
      <c r="D26" s="97"/>
      <c r="E26" s="14"/>
      <c r="F26" s="1"/>
    </row>
    <row r="27" spans="1:6" ht="12.75">
      <c r="A27" s="28" t="s">
        <v>99</v>
      </c>
      <c r="B27" s="97"/>
      <c r="C27" s="97"/>
      <c r="D27" s="97"/>
      <c r="E27" s="14"/>
      <c r="F27" s="1"/>
    </row>
    <row r="28" spans="1:6" ht="12.75">
      <c r="A28" s="25"/>
      <c r="B28" s="97"/>
      <c r="C28" s="97"/>
      <c r="D28" s="97"/>
      <c r="E28" s="14"/>
      <c r="F28" s="1"/>
    </row>
    <row r="29" spans="1:6" ht="13.5" thickBot="1">
      <c r="A29" s="26"/>
      <c r="B29" s="101"/>
      <c r="C29" s="101"/>
      <c r="D29" s="101"/>
      <c r="E29" s="16"/>
      <c r="F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 t="s">
        <v>100</v>
      </c>
      <c r="B31" s="54" t="str">
        <f>'P1 - Přehled'!D120</f>
        <v>Kuřová</v>
      </c>
      <c r="C31" s="1"/>
      <c r="D31" s="1" t="s">
        <v>267</v>
      </c>
      <c r="E31" s="1" t="s">
        <v>102</v>
      </c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 t="s">
        <v>72</v>
      </c>
      <c r="B33" s="54" t="s">
        <v>270</v>
      </c>
      <c r="C33" s="1"/>
      <c r="D33" s="1" t="s">
        <v>267</v>
      </c>
      <c r="E33" s="1" t="s">
        <v>102</v>
      </c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 t="s">
        <v>242</v>
      </c>
      <c r="B35" s="1" t="s">
        <v>228</v>
      </c>
      <c r="C35" s="1"/>
      <c r="D35" s="1" t="s">
        <v>101</v>
      </c>
      <c r="E35" s="1" t="s">
        <v>102</v>
      </c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sheetProtection/>
  <mergeCells count="8">
    <mergeCell ref="A7:F7"/>
    <mergeCell ref="A20:F20"/>
    <mergeCell ref="A4:F4"/>
    <mergeCell ref="E9:F9"/>
    <mergeCell ref="E10:F10"/>
    <mergeCell ref="E11:F11"/>
    <mergeCell ref="A5:F5"/>
    <mergeCell ref="A6:F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45"/>
  <sheetViews>
    <sheetView zoomScale="130" zoomScaleNormal="130" zoomScalePageLayoutView="0" workbookViewId="0" topLeftCell="A10">
      <selection activeCell="A5" sqref="A5:N5"/>
    </sheetView>
  </sheetViews>
  <sheetFormatPr defaultColWidth="9.00390625" defaultRowHeight="12.75"/>
  <cols>
    <col min="1" max="1" width="3.75390625" style="69" customWidth="1"/>
    <col min="2" max="2" width="9.125" style="69" customWidth="1"/>
    <col min="3" max="3" width="12.125" style="69" customWidth="1"/>
    <col min="4" max="4" width="9.125" style="69" customWidth="1"/>
    <col min="5" max="5" width="5.875" style="69" customWidth="1"/>
    <col min="6" max="6" width="11.25390625" style="69" customWidth="1"/>
    <col min="7" max="7" width="8.875" style="69" customWidth="1"/>
    <col min="8" max="8" width="11.125" style="69" customWidth="1"/>
    <col min="9" max="10" width="12.625" style="69" customWidth="1"/>
    <col min="11" max="11" width="8.875" style="69" customWidth="1"/>
    <col min="12" max="12" width="11.125" style="69" customWidth="1"/>
    <col min="13" max="14" width="12.25390625" style="69" customWidth="1"/>
    <col min="15" max="16384" width="9.125" style="69" customWidth="1"/>
  </cols>
  <sheetData>
    <row r="1" spans="2:14" ht="11.25">
      <c r="B1" s="229" t="s">
        <v>0</v>
      </c>
      <c r="C1" s="229"/>
      <c r="D1" s="229"/>
      <c r="E1" s="229"/>
      <c r="F1" s="229" t="s">
        <v>227</v>
      </c>
      <c r="G1" s="229"/>
      <c r="H1" s="229"/>
      <c r="I1" s="229"/>
      <c r="J1" s="229"/>
      <c r="K1" s="229"/>
      <c r="L1" s="229"/>
      <c r="M1" s="229"/>
      <c r="N1" s="229"/>
    </row>
    <row r="2" spans="2:14" ht="11.25">
      <c r="B2" s="229" t="s">
        <v>184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1.25">
      <c r="A3" s="279" t="s">
        <v>226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3.5" customHeight="1">
      <c r="A4" s="220" t="s">
        <v>283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ht="11.25">
      <c r="A5" s="221" t="s">
        <v>234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3"/>
    </row>
    <row r="7" ht="7.5" customHeight="1" thickBot="1"/>
    <row r="8" spans="1:14" ht="12" thickBot="1">
      <c r="A8" s="243" t="s">
        <v>103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/>
    </row>
    <row r="9" spans="1:14" ht="13.5" customHeight="1">
      <c r="A9" s="262" t="s">
        <v>104</v>
      </c>
      <c r="B9" s="263"/>
      <c r="C9" s="263"/>
      <c r="D9" s="283" t="s">
        <v>105</v>
      </c>
      <c r="E9" s="283"/>
      <c r="F9" s="252" t="s">
        <v>106</v>
      </c>
      <c r="G9" s="257" t="s">
        <v>107</v>
      </c>
      <c r="H9" s="258"/>
      <c r="I9" s="258"/>
      <c r="J9" s="259"/>
      <c r="K9" s="252" t="s">
        <v>108</v>
      </c>
      <c r="L9" s="252"/>
      <c r="M9" s="252"/>
      <c r="N9" s="280" t="s">
        <v>109</v>
      </c>
    </row>
    <row r="10" spans="1:14" ht="18" customHeight="1">
      <c r="A10" s="264"/>
      <c r="B10" s="265"/>
      <c r="C10" s="265"/>
      <c r="D10" s="284"/>
      <c r="E10" s="284"/>
      <c r="F10" s="253"/>
      <c r="G10" s="253" t="s">
        <v>110</v>
      </c>
      <c r="H10" s="253" t="s">
        <v>111</v>
      </c>
      <c r="I10" s="253" t="s">
        <v>112</v>
      </c>
      <c r="J10" s="286" t="s">
        <v>127</v>
      </c>
      <c r="K10" s="253" t="s">
        <v>110</v>
      </c>
      <c r="L10" s="253" t="s">
        <v>111</v>
      </c>
      <c r="M10" s="253" t="s">
        <v>112</v>
      </c>
      <c r="N10" s="281"/>
    </row>
    <row r="11" spans="1:14" ht="36.75" customHeight="1" thickBot="1">
      <c r="A11" s="266"/>
      <c r="B11" s="267"/>
      <c r="C11" s="267"/>
      <c r="D11" s="285"/>
      <c r="E11" s="285"/>
      <c r="F11" s="254"/>
      <c r="G11" s="254"/>
      <c r="H11" s="254"/>
      <c r="I11" s="254"/>
      <c r="J11" s="287"/>
      <c r="K11" s="254"/>
      <c r="L11" s="254"/>
      <c r="M11" s="254"/>
      <c r="N11" s="282"/>
    </row>
    <row r="12" spans="1:14" ht="12" thickBot="1">
      <c r="A12" s="29">
        <v>1</v>
      </c>
      <c r="B12" s="255" t="s">
        <v>113</v>
      </c>
      <c r="C12" s="256"/>
      <c r="D12" s="292">
        <f>SUM(D13:E18)</f>
        <v>45622092</v>
      </c>
      <c r="E12" s="293"/>
      <c r="F12" s="89">
        <f>SUM(F13:F18)</f>
        <v>34489147</v>
      </c>
      <c r="G12" s="70"/>
      <c r="H12" s="70"/>
      <c r="I12" s="89">
        <f>SUM(I13:I18)</f>
        <v>1142276</v>
      </c>
      <c r="J12" s="89">
        <f>SUM(J13:J18)</f>
        <v>641940</v>
      </c>
      <c r="K12" s="89"/>
      <c r="L12" s="89"/>
      <c r="M12" s="89"/>
      <c r="N12" s="93">
        <f>SUM(N13:N18)</f>
        <v>9990669</v>
      </c>
    </row>
    <row r="13" spans="1:14" ht="11.25">
      <c r="A13" s="30">
        <v>2</v>
      </c>
      <c r="B13" s="270" t="s">
        <v>114</v>
      </c>
      <c r="C13" s="270"/>
      <c r="D13" s="294">
        <v>7399250</v>
      </c>
      <c r="E13" s="295"/>
      <c r="F13" s="90">
        <v>2762504</v>
      </c>
      <c r="G13" s="72">
        <v>10</v>
      </c>
      <c r="H13" s="72"/>
      <c r="I13" s="90">
        <v>682788</v>
      </c>
      <c r="J13" s="90">
        <v>210294</v>
      </c>
      <c r="K13" s="90"/>
      <c r="L13" s="90"/>
      <c r="M13" s="90"/>
      <c r="N13" s="94">
        <f>D13-F13-I13</f>
        <v>3953958</v>
      </c>
    </row>
    <row r="14" spans="1:14" ht="11.25">
      <c r="A14" s="30">
        <v>3</v>
      </c>
      <c r="B14" s="274" t="s">
        <v>115</v>
      </c>
      <c r="C14" s="274"/>
      <c r="D14" s="250">
        <v>5797245</v>
      </c>
      <c r="E14" s="251"/>
      <c r="F14" s="91">
        <v>4696625</v>
      </c>
      <c r="G14" s="74">
        <v>10</v>
      </c>
      <c r="H14" s="74"/>
      <c r="I14" s="91">
        <v>131513</v>
      </c>
      <c r="J14" s="91">
        <v>131513</v>
      </c>
      <c r="K14" s="91"/>
      <c r="L14" s="91"/>
      <c r="M14" s="91"/>
      <c r="N14" s="94">
        <f>D14-F14-I14</f>
        <v>969107</v>
      </c>
    </row>
    <row r="15" spans="1:14" ht="11.25">
      <c r="A15" s="30">
        <v>4</v>
      </c>
      <c r="B15" s="271" t="s">
        <v>116</v>
      </c>
      <c r="C15" s="271"/>
      <c r="D15" s="250">
        <v>859170</v>
      </c>
      <c r="E15" s="251"/>
      <c r="F15" s="92">
        <v>57288</v>
      </c>
      <c r="G15" s="76"/>
      <c r="H15" s="76"/>
      <c r="I15" s="92">
        <v>57288</v>
      </c>
      <c r="J15" s="92">
        <v>57288</v>
      </c>
      <c r="K15" s="92"/>
      <c r="L15" s="92"/>
      <c r="M15" s="92"/>
      <c r="N15" s="94">
        <f>D15-F15-I15</f>
        <v>744594</v>
      </c>
    </row>
    <row r="16" spans="1:14" ht="11.25">
      <c r="A16" s="30">
        <v>5</v>
      </c>
      <c r="B16" s="271" t="s">
        <v>118</v>
      </c>
      <c r="C16" s="271"/>
      <c r="D16" s="250">
        <v>31276027</v>
      </c>
      <c r="E16" s="251"/>
      <c r="F16" s="91">
        <v>26942248</v>
      </c>
      <c r="G16" s="74">
        <v>20</v>
      </c>
      <c r="H16" s="74"/>
      <c r="I16" s="91">
        <v>261591</v>
      </c>
      <c r="J16" s="91">
        <v>241935</v>
      </c>
      <c r="K16" s="91"/>
      <c r="L16" s="91"/>
      <c r="M16" s="91"/>
      <c r="N16" s="94">
        <f>D16-F16-I16</f>
        <v>4072188</v>
      </c>
    </row>
    <row r="17" spans="1:14" ht="11.25">
      <c r="A17" s="30">
        <v>6</v>
      </c>
      <c r="B17" s="271" t="s">
        <v>119</v>
      </c>
      <c r="C17" s="271"/>
      <c r="D17" s="250">
        <v>290400</v>
      </c>
      <c r="E17" s="251"/>
      <c r="F17" s="91">
        <v>30482</v>
      </c>
      <c r="G17" s="74">
        <v>30</v>
      </c>
      <c r="H17" s="74"/>
      <c r="I17" s="91">
        <v>9096</v>
      </c>
      <c r="J17" s="91">
        <v>910</v>
      </c>
      <c r="K17" s="91"/>
      <c r="L17" s="91"/>
      <c r="M17" s="91"/>
      <c r="N17" s="94">
        <f>D17-F17-I17</f>
        <v>250822</v>
      </c>
    </row>
    <row r="18" spans="1:14" ht="12" thickBot="1">
      <c r="A18" s="30">
        <v>7</v>
      </c>
      <c r="B18" s="271" t="s">
        <v>128</v>
      </c>
      <c r="C18" s="271"/>
      <c r="D18" s="288"/>
      <c r="E18" s="289"/>
      <c r="F18" s="92"/>
      <c r="G18" s="76"/>
      <c r="H18" s="76"/>
      <c r="I18" s="92"/>
      <c r="J18" s="92"/>
      <c r="K18" s="92"/>
      <c r="L18" s="92"/>
      <c r="M18" s="92"/>
      <c r="N18" s="95"/>
    </row>
    <row r="19" spans="1:14" ht="12" thickBot="1">
      <c r="A19" s="31">
        <v>8</v>
      </c>
      <c r="B19" s="255" t="s">
        <v>117</v>
      </c>
      <c r="C19" s="256"/>
      <c r="D19" s="292">
        <f>D20+D21</f>
        <v>453490171</v>
      </c>
      <c r="E19" s="293"/>
      <c r="F19" s="89">
        <f>F20+F21</f>
        <v>57336911</v>
      </c>
      <c r="G19" s="70"/>
      <c r="H19" s="70"/>
      <c r="I19" s="89">
        <f>I20+I21</f>
        <v>2880192</v>
      </c>
      <c r="J19" s="89">
        <f>J20+J21</f>
        <v>2746298</v>
      </c>
      <c r="K19" s="89"/>
      <c r="L19" s="89"/>
      <c r="M19" s="89"/>
      <c r="N19" s="93">
        <f>SUM(N20:N21)</f>
        <v>393273068</v>
      </c>
    </row>
    <row r="20" spans="1:14" ht="11.25">
      <c r="A20" s="30">
        <v>9</v>
      </c>
      <c r="B20" s="270" t="s">
        <v>128</v>
      </c>
      <c r="C20" s="270"/>
      <c r="D20" s="294"/>
      <c r="E20" s="295"/>
      <c r="F20" s="90"/>
      <c r="G20" s="72"/>
      <c r="H20" s="72"/>
      <c r="I20" s="90"/>
      <c r="J20" s="90"/>
      <c r="K20" s="90"/>
      <c r="L20" s="90"/>
      <c r="M20" s="90"/>
      <c r="N20" s="94"/>
    </row>
    <row r="21" spans="1:14" ht="12" thickBot="1">
      <c r="A21" s="30">
        <v>10</v>
      </c>
      <c r="B21" s="274" t="s">
        <v>129</v>
      </c>
      <c r="C21" s="274"/>
      <c r="D21" s="288">
        <v>453490171</v>
      </c>
      <c r="E21" s="289"/>
      <c r="F21" s="91">
        <v>57336911</v>
      </c>
      <c r="G21" s="74">
        <v>150</v>
      </c>
      <c r="H21" s="74"/>
      <c r="I21" s="91">
        <v>2880192</v>
      </c>
      <c r="J21" s="91">
        <v>2746298</v>
      </c>
      <c r="K21" s="91"/>
      <c r="L21" s="91"/>
      <c r="M21" s="91"/>
      <c r="N21" s="94">
        <f>D21-F21-I21</f>
        <v>393273068</v>
      </c>
    </row>
    <row r="22" spans="1:14" ht="13.5" customHeight="1">
      <c r="A22" s="268">
        <v>11</v>
      </c>
      <c r="B22" s="262" t="s">
        <v>239</v>
      </c>
      <c r="C22" s="263"/>
      <c r="D22" s="275">
        <f>SUM(D19,D12)</f>
        <v>499112263</v>
      </c>
      <c r="E22" s="276"/>
      <c r="F22" s="298">
        <f>SUM(F19,F12)</f>
        <v>91826058</v>
      </c>
      <c r="G22" s="227" t="s">
        <v>257</v>
      </c>
      <c r="H22" s="227"/>
      <c r="I22" s="298">
        <f>SUM(I19,I12)</f>
        <v>4022468</v>
      </c>
      <c r="J22" s="298">
        <f>SUM(J19,J12)</f>
        <v>3388238</v>
      </c>
      <c r="K22" s="298"/>
      <c r="L22" s="298"/>
      <c r="M22" s="298"/>
      <c r="N22" s="296">
        <f>SUM(N19,N12)</f>
        <v>403263737</v>
      </c>
    </row>
    <row r="23" spans="1:14" ht="13.5" customHeight="1" thickBot="1">
      <c r="A23" s="269"/>
      <c r="B23" s="290"/>
      <c r="C23" s="291"/>
      <c r="D23" s="277"/>
      <c r="E23" s="278"/>
      <c r="F23" s="299"/>
      <c r="G23" s="300"/>
      <c r="H23" s="300"/>
      <c r="I23" s="299"/>
      <c r="J23" s="299"/>
      <c r="K23" s="299"/>
      <c r="L23" s="299"/>
      <c r="M23" s="299"/>
      <c r="N23" s="297"/>
    </row>
    <row r="24" spans="1:14" ht="13.5" customHeight="1" thickBot="1">
      <c r="A24" s="32"/>
      <c r="B24" s="33"/>
      <c r="C24" s="33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5" spans="1:14" ht="12" hidden="1" thickBot="1">
      <c r="A25" s="243" t="s">
        <v>120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</row>
    <row r="26" spans="1:14" ht="13.5" customHeight="1" hidden="1">
      <c r="A26" s="262" t="s">
        <v>104</v>
      </c>
      <c r="B26" s="263"/>
      <c r="C26" s="263"/>
      <c r="D26" s="283" t="s">
        <v>105</v>
      </c>
      <c r="E26" s="283"/>
      <c r="F26" s="252" t="s">
        <v>106</v>
      </c>
      <c r="G26" s="257"/>
      <c r="H26" s="258"/>
      <c r="I26" s="258"/>
      <c r="J26" s="259"/>
      <c r="K26" s="252" t="s">
        <v>121</v>
      </c>
      <c r="L26" s="252"/>
      <c r="M26" s="252"/>
      <c r="N26" s="280" t="s">
        <v>109</v>
      </c>
    </row>
    <row r="27" spans="1:14" ht="18" customHeight="1" hidden="1">
      <c r="A27" s="264"/>
      <c r="B27" s="265"/>
      <c r="C27" s="265"/>
      <c r="D27" s="284"/>
      <c r="E27" s="284"/>
      <c r="F27" s="253"/>
      <c r="G27" s="253"/>
      <c r="H27" s="253"/>
      <c r="I27" s="253"/>
      <c r="J27" s="254"/>
      <c r="K27" s="253" t="s">
        <v>110</v>
      </c>
      <c r="L27" s="253" t="s">
        <v>111</v>
      </c>
      <c r="M27" s="253" t="s">
        <v>112</v>
      </c>
      <c r="N27" s="281"/>
    </row>
    <row r="28" spans="1:14" ht="12" hidden="1" thickBot="1">
      <c r="A28" s="266"/>
      <c r="B28" s="267"/>
      <c r="C28" s="267"/>
      <c r="D28" s="285"/>
      <c r="E28" s="285"/>
      <c r="F28" s="254"/>
      <c r="G28" s="254"/>
      <c r="H28" s="254"/>
      <c r="I28" s="254"/>
      <c r="J28" s="304"/>
      <c r="K28" s="254"/>
      <c r="L28" s="254"/>
      <c r="M28" s="254"/>
      <c r="N28" s="282"/>
    </row>
    <row r="29" spans="1:14" ht="12" hidden="1" thickBot="1">
      <c r="A29" s="29">
        <v>12</v>
      </c>
      <c r="B29" s="255" t="s">
        <v>113</v>
      </c>
      <c r="C29" s="256"/>
      <c r="D29" s="260"/>
      <c r="E29" s="261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11.25" hidden="1">
      <c r="A30" s="30">
        <v>13</v>
      </c>
      <c r="B30" s="270" t="s">
        <v>114</v>
      </c>
      <c r="C30" s="270"/>
      <c r="D30" s="246"/>
      <c r="E30" s="247"/>
      <c r="F30" s="72"/>
      <c r="G30" s="72"/>
      <c r="H30" s="72"/>
      <c r="I30" s="72"/>
      <c r="J30" s="72"/>
      <c r="K30" s="72"/>
      <c r="L30" s="72"/>
      <c r="M30" s="72"/>
      <c r="N30" s="73"/>
    </row>
    <row r="31" spans="1:14" ht="11.25" hidden="1">
      <c r="A31" s="30">
        <v>14</v>
      </c>
      <c r="B31" s="274" t="s">
        <v>115</v>
      </c>
      <c r="C31" s="274"/>
      <c r="D31" s="248"/>
      <c r="E31" s="249"/>
      <c r="F31" s="74"/>
      <c r="G31" s="74"/>
      <c r="H31" s="74"/>
      <c r="I31" s="74"/>
      <c r="J31" s="74"/>
      <c r="K31" s="74"/>
      <c r="L31" s="74"/>
      <c r="M31" s="74"/>
      <c r="N31" s="75"/>
    </row>
    <row r="32" spans="1:14" ht="11.25" hidden="1">
      <c r="A32" s="30">
        <v>15</v>
      </c>
      <c r="B32" s="274" t="s">
        <v>116</v>
      </c>
      <c r="C32" s="274"/>
      <c r="D32" s="81"/>
      <c r="E32" s="82"/>
      <c r="F32" s="76"/>
      <c r="G32" s="76"/>
      <c r="H32" s="76"/>
      <c r="I32" s="76"/>
      <c r="J32" s="76"/>
      <c r="K32" s="76"/>
      <c r="L32" s="76"/>
      <c r="M32" s="76"/>
      <c r="N32" s="77"/>
    </row>
    <row r="33" spans="1:14" ht="11.25" hidden="1">
      <c r="A33" s="30">
        <v>16</v>
      </c>
      <c r="B33" s="274" t="s">
        <v>118</v>
      </c>
      <c r="C33" s="274"/>
      <c r="D33" s="81"/>
      <c r="E33" s="82"/>
      <c r="F33" s="76"/>
      <c r="G33" s="76"/>
      <c r="H33" s="76"/>
      <c r="I33" s="76"/>
      <c r="J33" s="76"/>
      <c r="K33" s="76"/>
      <c r="L33" s="76"/>
      <c r="M33" s="76"/>
      <c r="N33" s="77"/>
    </row>
    <row r="34" spans="1:14" ht="11.25" hidden="1">
      <c r="A34" s="30">
        <v>17</v>
      </c>
      <c r="B34" s="274" t="s">
        <v>119</v>
      </c>
      <c r="C34" s="274"/>
      <c r="D34" s="81"/>
      <c r="E34" s="82"/>
      <c r="F34" s="76"/>
      <c r="G34" s="76"/>
      <c r="H34" s="76"/>
      <c r="I34" s="76"/>
      <c r="J34" s="76"/>
      <c r="K34" s="76"/>
      <c r="L34" s="76"/>
      <c r="M34" s="76"/>
      <c r="N34" s="77"/>
    </row>
    <row r="35" spans="1:14" ht="12" hidden="1" thickBot="1">
      <c r="A35" s="30">
        <v>18</v>
      </c>
      <c r="B35" s="274" t="s">
        <v>128</v>
      </c>
      <c r="C35" s="274"/>
      <c r="D35" s="235"/>
      <c r="E35" s="236"/>
      <c r="F35" s="76"/>
      <c r="G35" s="76"/>
      <c r="H35" s="76"/>
      <c r="I35" s="76"/>
      <c r="J35" s="76"/>
      <c r="K35" s="76"/>
      <c r="L35" s="76"/>
      <c r="M35" s="76"/>
      <c r="N35" s="77"/>
    </row>
    <row r="36" spans="1:14" ht="12" hidden="1" thickBot="1">
      <c r="A36" s="31">
        <v>19</v>
      </c>
      <c r="B36" s="255" t="s">
        <v>117</v>
      </c>
      <c r="C36" s="256"/>
      <c r="D36" s="260"/>
      <c r="E36" s="261"/>
      <c r="F36" s="70"/>
      <c r="G36" s="70"/>
      <c r="H36" s="70"/>
      <c r="I36" s="70"/>
      <c r="J36" s="70"/>
      <c r="K36" s="70"/>
      <c r="L36" s="70"/>
      <c r="M36" s="70"/>
      <c r="N36" s="71"/>
    </row>
    <row r="37" spans="1:14" ht="11.25" hidden="1">
      <c r="A37" s="30">
        <v>20</v>
      </c>
      <c r="B37" s="270" t="s">
        <v>128</v>
      </c>
      <c r="C37" s="270"/>
      <c r="D37" s="272"/>
      <c r="E37" s="273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" hidden="1" thickBot="1">
      <c r="A38" s="30">
        <v>21</v>
      </c>
      <c r="B38" s="271" t="s">
        <v>129</v>
      </c>
      <c r="C38" s="271"/>
      <c r="D38" s="235"/>
      <c r="E38" s="236"/>
      <c r="F38" s="76"/>
      <c r="G38" s="76"/>
      <c r="H38" s="76"/>
      <c r="I38" s="76"/>
      <c r="J38" s="76"/>
      <c r="K38" s="76"/>
      <c r="L38" s="76"/>
      <c r="M38" s="76"/>
      <c r="N38" s="77"/>
    </row>
    <row r="39" spans="1:14" ht="12.75" customHeight="1" hidden="1">
      <c r="A39" s="268">
        <v>22</v>
      </c>
      <c r="B39" s="302" t="s">
        <v>240</v>
      </c>
      <c r="C39" s="238"/>
      <c r="D39" s="237"/>
      <c r="E39" s="238"/>
      <c r="F39" s="227"/>
      <c r="G39" s="227"/>
      <c r="H39" s="227"/>
      <c r="I39" s="227"/>
      <c r="J39" s="78"/>
      <c r="K39" s="227"/>
      <c r="L39" s="227"/>
      <c r="M39" s="227"/>
      <c r="N39" s="230"/>
    </row>
    <row r="40" spans="1:14" ht="12" hidden="1" thickBot="1">
      <c r="A40" s="301"/>
      <c r="B40" s="303"/>
      <c r="C40" s="240"/>
      <c r="D40" s="239"/>
      <c r="E40" s="240"/>
      <c r="F40" s="228"/>
      <c r="G40" s="228"/>
      <c r="H40" s="228"/>
      <c r="I40" s="228"/>
      <c r="J40" s="83"/>
      <c r="K40" s="228"/>
      <c r="L40" s="228"/>
      <c r="M40" s="228"/>
      <c r="N40" s="231"/>
    </row>
    <row r="41" spans="1:14" ht="17.25" customHeight="1" hidden="1" thickBot="1">
      <c r="A41" s="34">
        <v>23</v>
      </c>
      <c r="B41" s="232" t="s">
        <v>241</v>
      </c>
      <c r="C41" s="233"/>
      <c r="D41" s="233"/>
      <c r="E41" s="233"/>
      <c r="F41" s="233"/>
      <c r="G41" s="233"/>
      <c r="H41" s="234"/>
      <c r="I41" s="84"/>
      <c r="J41" s="84"/>
      <c r="K41" s="241"/>
      <c r="L41" s="242"/>
      <c r="M41" s="84"/>
      <c r="N41" s="85"/>
    </row>
    <row r="42" spans="1:3" ht="10.5" customHeight="1">
      <c r="A42" s="35" t="s">
        <v>122</v>
      </c>
      <c r="B42" s="36" t="s">
        <v>123</v>
      </c>
      <c r="C42" s="36"/>
    </row>
    <row r="43" spans="2:13" ht="11.25">
      <c r="B43" s="224" t="s">
        <v>124</v>
      </c>
      <c r="C43" s="224"/>
      <c r="D43" s="226" t="str">
        <f>'P1 - Přehled'!D120</f>
        <v>Kuřová</v>
      </c>
      <c r="E43" s="226"/>
      <c r="F43" s="226"/>
      <c r="G43" s="37" t="s">
        <v>70</v>
      </c>
      <c r="H43" s="96">
        <v>44505</v>
      </c>
      <c r="I43" s="37" t="s">
        <v>71</v>
      </c>
      <c r="J43" s="37"/>
      <c r="K43" s="225"/>
      <c r="L43" s="225"/>
      <c r="M43" s="225"/>
    </row>
    <row r="44" spans="2:13" ht="11.25">
      <c r="B44" s="224" t="s">
        <v>125</v>
      </c>
      <c r="C44" s="224"/>
      <c r="D44" s="226" t="s">
        <v>270</v>
      </c>
      <c r="E44" s="226"/>
      <c r="F44" s="226"/>
      <c r="G44" s="37" t="s">
        <v>70</v>
      </c>
      <c r="H44" s="96">
        <v>44505</v>
      </c>
      <c r="I44" s="37" t="s">
        <v>71</v>
      </c>
      <c r="J44" s="37"/>
      <c r="K44" s="225"/>
      <c r="L44" s="225"/>
      <c r="M44" s="225"/>
    </row>
    <row r="45" spans="2:13" ht="11.25">
      <c r="B45" s="224" t="s">
        <v>126</v>
      </c>
      <c r="C45" s="224"/>
      <c r="D45" s="225" t="s">
        <v>228</v>
      </c>
      <c r="E45" s="225"/>
      <c r="F45" s="225"/>
      <c r="G45" s="37" t="s">
        <v>70</v>
      </c>
      <c r="H45" s="88"/>
      <c r="I45" s="37" t="s">
        <v>71</v>
      </c>
      <c r="J45" s="37"/>
      <c r="K45" s="225"/>
      <c r="L45" s="225"/>
      <c r="M45" s="225"/>
    </row>
  </sheetData>
  <sheetProtection/>
  <mergeCells count="106">
    <mergeCell ref="N26:N28"/>
    <mergeCell ref="G27:G28"/>
    <mergeCell ref="H27:H28"/>
    <mergeCell ref="I27:I28"/>
    <mergeCell ref="K27:K28"/>
    <mergeCell ref="L27:L28"/>
    <mergeCell ref="M27:M28"/>
    <mergeCell ref="J27:J28"/>
    <mergeCell ref="G26:J26"/>
    <mergeCell ref="K26:M26"/>
    <mergeCell ref="D26:E28"/>
    <mergeCell ref="F26:F28"/>
    <mergeCell ref="K10:K11"/>
    <mergeCell ref="L10:L11"/>
    <mergeCell ref="L22:L23"/>
    <mergeCell ref="M22:M23"/>
    <mergeCell ref="D21:E21"/>
    <mergeCell ref="A39:A40"/>
    <mergeCell ref="B39:C40"/>
    <mergeCell ref="B30:C30"/>
    <mergeCell ref="B37:C37"/>
    <mergeCell ref="B38:C38"/>
    <mergeCell ref="B31:C31"/>
    <mergeCell ref="B32:C32"/>
    <mergeCell ref="B33:C33"/>
    <mergeCell ref="B34:C34"/>
    <mergeCell ref="D20:E20"/>
    <mergeCell ref="B19:C19"/>
    <mergeCell ref="B21:C21"/>
    <mergeCell ref="N22:N23"/>
    <mergeCell ref="F22:F23"/>
    <mergeCell ref="G22:G23"/>
    <mergeCell ref="H22:H23"/>
    <mergeCell ref="I22:I23"/>
    <mergeCell ref="J22:J23"/>
    <mergeCell ref="K22:K23"/>
    <mergeCell ref="J10:J11"/>
    <mergeCell ref="B17:C17"/>
    <mergeCell ref="B18:C18"/>
    <mergeCell ref="D18:E18"/>
    <mergeCell ref="B22:C23"/>
    <mergeCell ref="D12:E12"/>
    <mergeCell ref="D13:E13"/>
    <mergeCell ref="D14:E14"/>
    <mergeCell ref="D15:E15"/>
    <mergeCell ref="D19:E19"/>
    <mergeCell ref="B13:C13"/>
    <mergeCell ref="A3:N3"/>
    <mergeCell ref="F1:N1"/>
    <mergeCell ref="N9:N11"/>
    <mergeCell ref="A9:C11"/>
    <mergeCell ref="D9:E11"/>
    <mergeCell ref="M10:M11"/>
    <mergeCell ref="K9:M9"/>
    <mergeCell ref="G10:G11"/>
    <mergeCell ref="B1:E1"/>
    <mergeCell ref="B16:C16"/>
    <mergeCell ref="D37:E37"/>
    <mergeCell ref="B35:C35"/>
    <mergeCell ref="B36:C36"/>
    <mergeCell ref="B2:E2"/>
    <mergeCell ref="D29:E29"/>
    <mergeCell ref="B14:C14"/>
    <mergeCell ref="B15:C15"/>
    <mergeCell ref="D22:E23"/>
    <mergeCell ref="B29:C29"/>
    <mergeCell ref="I10:I11"/>
    <mergeCell ref="B12:C12"/>
    <mergeCell ref="G9:J9"/>
    <mergeCell ref="H10:H11"/>
    <mergeCell ref="D35:E35"/>
    <mergeCell ref="D36:E36"/>
    <mergeCell ref="A26:C28"/>
    <mergeCell ref="A22:A23"/>
    <mergeCell ref="D16:E16"/>
    <mergeCell ref="B20:C20"/>
    <mergeCell ref="H39:H40"/>
    <mergeCell ref="D38:E38"/>
    <mergeCell ref="D39:E40"/>
    <mergeCell ref="K41:L41"/>
    <mergeCell ref="A8:N8"/>
    <mergeCell ref="A25:N25"/>
    <mergeCell ref="D30:E30"/>
    <mergeCell ref="D31:E31"/>
    <mergeCell ref="D17:E17"/>
    <mergeCell ref="F9:F11"/>
    <mergeCell ref="I39:I40"/>
    <mergeCell ref="F2:N2"/>
    <mergeCell ref="B43:C43"/>
    <mergeCell ref="K39:K40"/>
    <mergeCell ref="L39:L40"/>
    <mergeCell ref="M39:M40"/>
    <mergeCell ref="N39:N40"/>
    <mergeCell ref="F39:F40"/>
    <mergeCell ref="G39:G40"/>
    <mergeCell ref="B41:H41"/>
    <mergeCell ref="A4:N4"/>
    <mergeCell ref="A5:N5"/>
    <mergeCell ref="B44:C44"/>
    <mergeCell ref="D45:F45"/>
    <mergeCell ref="K43:M43"/>
    <mergeCell ref="K44:M44"/>
    <mergeCell ref="K45:M45"/>
    <mergeCell ref="D43:F43"/>
    <mergeCell ref="D44:F44"/>
    <mergeCell ref="B45:C45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22"/>
  <sheetViews>
    <sheetView tabSelected="1" zoomScale="160" zoomScaleNormal="160" zoomScalePageLayoutView="0" workbookViewId="0" topLeftCell="A1">
      <selection activeCell="G9" sqref="G9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43.75390625" style="1" customWidth="1"/>
    <col min="5" max="5" width="8.00390625" style="1" customWidth="1"/>
    <col min="6" max="6" width="5.875" style="1" customWidth="1"/>
    <col min="7" max="7" width="7.75390625" style="1" customWidth="1"/>
    <col min="8" max="8" width="48.625" style="1" customWidth="1"/>
    <col min="9" max="16384" width="9.125" style="1" customWidth="1"/>
  </cols>
  <sheetData>
    <row r="1" spans="2:4" ht="9.75" customHeight="1">
      <c r="B1" s="192" t="s">
        <v>0</v>
      </c>
      <c r="C1" s="192"/>
      <c r="D1" s="192"/>
    </row>
    <row r="2" spans="2:4" ht="9.75" customHeight="1">
      <c r="B2" s="192" t="s">
        <v>220</v>
      </c>
      <c r="C2" s="192"/>
      <c r="D2" s="192"/>
    </row>
    <row r="3" ht="6.75" customHeight="1"/>
    <row r="4" spans="1:7" ht="11.25">
      <c r="A4" s="191" t="s">
        <v>281</v>
      </c>
      <c r="B4" s="191"/>
      <c r="C4" s="191"/>
      <c r="D4" s="191"/>
      <c r="E4" s="191"/>
      <c r="F4" s="191"/>
      <c r="G4" s="191"/>
    </row>
    <row r="5" spans="1:7" ht="12.75">
      <c r="A5" s="191"/>
      <c r="B5" s="194"/>
      <c r="C5" s="194"/>
      <c r="D5" s="194"/>
      <c r="E5" s="194"/>
      <c r="F5" s="194"/>
      <c r="G5" s="194"/>
    </row>
    <row r="6" spans="1:7" ht="11.25">
      <c r="A6" s="305" t="s">
        <v>234</v>
      </c>
      <c r="B6" s="306"/>
      <c r="C6" s="306"/>
      <c r="D6" s="306"/>
      <c r="E6" s="306"/>
      <c r="F6" s="306"/>
      <c r="G6" s="306"/>
    </row>
    <row r="7" spans="1:7" ht="9.75" customHeight="1" thickBot="1">
      <c r="A7" s="213"/>
      <c r="B7" s="213"/>
      <c r="C7" s="213"/>
      <c r="D7" s="213"/>
      <c r="E7" s="213"/>
      <c r="F7" s="213"/>
      <c r="G7" s="213"/>
    </row>
    <row r="8" spans="1:8" ht="24" customHeight="1">
      <c r="A8" s="27" t="s">
        <v>2</v>
      </c>
      <c r="B8" s="21"/>
      <c r="C8" s="174" t="s">
        <v>3</v>
      </c>
      <c r="D8" s="174" t="s">
        <v>4</v>
      </c>
      <c r="E8" s="175" t="s">
        <v>230</v>
      </c>
      <c r="F8" s="174" t="s">
        <v>50</v>
      </c>
      <c r="G8" s="175" t="s">
        <v>231</v>
      </c>
      <c r="H8" s="22" t="s">
        <v>286</v>
      </c>
    </row>
    <row r="9" spans="1:8" ht="11.25">
      <c r="A9" s="176">
        <v>1</v>
      </c>
      <c r="B9" s="309" t="s">
        <v>5</v>
      </c>
      <c r="C9" s="309"/>
      <c r="D9" s="309"/>
      <c r="E9" s="43">
        <f>'P1 - Přehled'!F10</f>
        <v>55255</v>
      </c>
      <c r="F9" s="43">
        <f>F10+F18+F24+F30+F35+F43+F62</f>
        <v>3358</v>
      </c>
      <c r="G9" s="43">
        <f>G10+G18+G24+G30+G35+G43+G62</f>
        <v>58613</v>
      </c>
      <c r="H9" s="14"/>
    </row>
    <row r="10" spans="1:8" ht="10.5" customHeight="1">
      <c r="A10" s="177">
        <v>2</v>
      </c>
      <c r="B10" s="41">
        <v>50</v>
      </c>
      <c r="C10" s="308" t="s">
        <v>6</v>
      </c>
      <c r="D10" s="308"/>
      <c r="E10" s="42">
        <f>'P1 - Přehled'!F11</f>
        <v>5532</v>
      </c>
      <c r="F10" s="42">
        <f>SUM(F11:F17)</f>
        <v>1443</v>
      </c>
      <c r="G10" s="42">
        <f>SUM(G11:G17)</f>
        <v>6975</v>
      </c>
      <c r="H10" s="14"/>
    </row>
    <row r="11" spans="1:8" ht="11.25">
      <c r="A11" s="178">
        <v>3</v>
      </c>
      <c r="B11" s="6"/>
      <c r="C11" s="6">
        <v>501</v>
      </c>
      <c r="D11" s="38" t="s">
        <v>7</v>
      </c>
      <c r="E11" s="7">
        <f>'P1 - Přehled'!F12</f>
        <v>2590</v>
      </c>
      <c r="F11" s="7">
        <v>1243</v>
      </c>
      <c r="G11" s="7">
        <f>E11+F11</f>
        <v>3833</v>
      </c>
      <c r="H11" s="14" t="s">
        <v>287</v>
      </c>
    </row>
    <row r="12" spans="1:8" ht="11.25">
      <c r="A12" s="178">
        <v>4</v>
      </c>
      <c r="B12" s="6"/>
      <c r="C12" s="6">
        <v>502</v>
      </c>
      <c r="D12" s="39" t="s">
        <v>8</v>
      </c>
      <c r="E12" s="7">
        <f>'P1 - Přehled'!F13</f>
        <v>2942</v>
      </c>
      <c r="F12" s="7">
        <v>200</v>
      </c>
      <c r="G12" s="7">
        <f aca="true" t="shared" si="0" ref="G12:G17">E12+F12</f>
        <v>3142</v>
      </c>
      <c r="H12" s="14" t="s">
        <v>288</v>
      </c>
    </row>
    <row r="13" spans="1:8" ht="11.25">
      <c r="A13" s="178">
        <v>5</v>
      </c>
      <c r="B13" s="5"/>
      <c r="C13" s="6">
        <v>503</v>
      </c>
      <c r="D13" s="7" t="s">
        <v>133</v>
      </c>
      <c r="E13" s="4">
        <f>'P1 - Přehled'!F14</f>
        <v>0</v>
      </c>
      <c r="F13" s="4">
        <v>0</v>
      </c>
      <c r="G13" s="7">
        <f t="shared" si="0"/>
        <v>0</v>
      </c>
      <c r="H13" s="14"/>
    </row>
    <row r="14" spans="1:8" ht="11.25">
      <c r="A14" s="178">
        <v>6</v>
      </c>
      <c r="B14" s="6"/>
      <c r="C14" s="6">
        <v>504</v>
      </c>
      <c r="D14" s="7" t="s">
        <v>9</v>
      </c>
      <c r="E14" s="7">
        <f>'P1 - Přehled'!F15</f>
        <v>0</v>
      </c>
      <c r="F14" s="7">
        <v>0</v>
      </c>
      <c r="G14" s="7">
        <f t="shared" si="0"/>
        <v>0</v>
      </c>
      <c r="H14" s="14"/>
    </row>
    <row r="15" spans="1:8" ht="11.25" customHeight="1">
      <c r="A15" s="178">
        <v>7</v>
      </c>
      <c r="B15" s="6"/>
      <c r="C15" s="6">
        <v>506</v>
      </c>
      <c r="D15" s="7" t="s">
        <v>134</v>
      </c>
      <c r="E15" s="7">
        <f>'P1 - Přehled'!F16</f>
        <v>0</v>
      </c>
      <c r="F15" s="7">
        <v>0</v>
      </c>
      <c r="G15" s="7">
        <f t="shared" si="0"/>
        <v>0</v>
      </c>
      <c r="H15" s="14"/>
    </row>
    <row r="16" spans="1:8" ht="11.25">
      <c r="A16" s="178">
        <v>8</v>
      </c>
      <c r="B16" s="6"/>
      <c r="C16" s="6">
        <v>507</v>
      </c>
      <c r="D16" s="7" t="s">
        <v>135</v>
      </c>
      <c r="E16" s="7">
        <f>'P1 - Přehled'!F17</f>
        <v>0</v>
      </c>
      <c r="F16" s="7">
        <v>0</v>
      </c>
      <c r="G16" s="7">
        <f t="shared" si="0"/>
        <v>0</v>
      </c>
      <c r="H16" s="14"/>
    </row>
    <row r="17" spans="1:8" ht="11.25">
      <c r="A17" s="178">
        <v>9</v>
      </c>
      <c r="B17" s="6"/>
      <c r="C17" s="6">
        <v>508</v>
      </c>
      <c r="D17" s="7" t="s">
        <v>136</v>
      </c>
      <c r="E17" s="7">
        <f>'P1 - Přehled'!F18</f>
        <v>0</v>
      </c>
      <c r="F17" s="7">
        <v>0</v>
      </c>
      <c r="G17" s="7">
        <f t="shared" si="0"/>
        <v>0</v>
      </c>
      <c r="H17" s="14"/>
    </row>
    <row r="18" spans="1:8" ht="10.5" customHeight="1">
      <c r="A18" s="177">
        <v>10</v>
      </c>
      <c r="B18" s="41">
        <v>51</v>
      </c>
      <c r="C18" s="308" t="s">
        <v>10</v>
      </c>
      <c r="D18" s="308"/>
      <c r="E18" s="46">
        <f>'P1 - Přehled'!F19</f>
        <v>7273</v>
      </c>
      <c r="F18" s="46">
        <f>SUM(F19:F23)</f>
        <v>727</v>
      </c>
      <c r="G18" s="46">
        <f>SUM(G19:G23)</f>
        <v>8000</v>
      </c>
      <c r="H18" s="14"/>
    </row>
    <row r="19" spans="1:8" ht="11.25">
      <c r="A19" s="178">
        <v>11</v>
      </c>
      <c r="B19" s="6"/>
      <c r="C19" s="6">
        <v>511</v>
      </c>
      <c r="D19" s="7" t="s">
        <v>11</v>
      </c>
      <c r="E19" s="7">
        <f>'P1 - Přehled'!F20</f>
        <v>1508</v>
      </c>
      <c r="F19" s="7">
        <v>600</v>
      </c>
      <c r="G19" s="7">
        <f aca="true" t="shared" si="1" ref="G19:G64">E19+F19</f>
        <v>2108</v>
      </c>
      <c r="H19" s="14" t="s">
        <v>289</v>
      </c>
    </row>
    <row r="20" spans="1:8" ht="11.25">
      <c r="A20" s="178">
        <v>12</v>
      </c>
      <c r="B20" s="6"/>
      <c r="C20" s="6">
        <v>512</v>
      </c>
      <c r="D20" s="7" t="s">
        <v>12</v>
      </c>
      <c r="E20" s="7">
        <f>'P1 - Přehled'!F21</f>
        <v>18</v>
      </c>
      <c r="F20" s="7">
        <v>32</v>
      </c>
      <c r="G20" s="7">
        <f t="shared" si="1"/>
        <v>50</v>
      </c>
      <c r="H20" s="14" t="s">
        <v>290</v>
      </c>
    </row>
    <row r="21" spans="1:8" ht="11.25">
      <c r="A21" s="178">
        <v>13</v>
      </c>
      <c r="B21" s="5"/>
      <c r="C21" s="6">
        <v>513</v>
      </c>
      <c r="D21" s="7" t="s">
        <v>13</v>
      </c>
      <c r="E21" s="7">
        <f>'P1 - Přehled'!F22</f>
        <v>20</v>
      </c>
      <c r="F21" s="7">
        <v>0</v>
      </c>
      <c r="G21" s="7">
        <f t="shared" si="1"/>
        <v>20</v>
      </c>
      <c r="H21" s="14"/>
    </row>
    <row r="22" spans="1:8" ht="11.25">
      <c r="A22" s="178">
        <v>14</v>
      </c>
      <c r="B22" s="5"/>
      <c r="C22" s="6">
        <v>516</v>
      </c>
      <c r="D22" s="7" t="s">
        <v>31</v>
      </c>
      <c r="E22" s="7">
        <f>'P1 - Přehled'!F23</f>
        <v>0</v>
      </c>
      <c r="F22" s="7">
        <v>0</v>
      </c>
      <c r="G22" s="7">
        <f t="shared" si="1"/>
        <v>0</v>
      </c>
      <c r="H22" s="14"/>
    </row>
    <row r="23" spans="1:8" ht="11.25">
      <c r="A23" s="178">
        <v>15</v>
      </c>
      <c r="B23" s="5"/>
      <c r="C23" s="6">
        <v>518</v>
      </c>
      <c r="D23" s="7" t="s">
        <v>14</v>
      </c>
      <c r="E23" s="4">
        <f>'P1 - Přehled'!F24</f>
        <v>5727</v>
      </c>
      <c r="F23" s="4">
        <v>95</v>
      </c>
      <c r="G23" s="7">
        <f t="shared" si="1"/>
        <v>5822</v>
      </c>
      <c r="H23" s="14"/>
    </row>
    <row r="24" spans="1:8" ht="11.25">
      <c r="A24" s="177">
        <v>16</v>
      </c>
      <c r="B24" s="41">
        <v>52</v>
      </c>
      <c r="C24" s="308" t="s">
        <v>15</v>
      </c>
      <c r="D24" s="308"/>
      <c r="E24" s="46">
        <f>'P1 - Přehled'!F25</f>
        <v>38093</v>
      </c>
      <c r="F24" s="46">
        <f>SUM(F25:F29)</f>
        <v>753</v>
      </c>
      <c r="G24" s="46">
        <f>SUM(G25:G29)</f>
        <v>38846</v>
      </c>
      <c r="H24" s="14"/>
    </row>
    <row r="25" spans="1:8" ht="11.25">
      <c r="A25" s="178">
        <v>17</v>
      </c>
      <c r="B25" s="6"/>
      <c r="C25" s="6">
        <v>521</v>
      </c>
      <c r="D25" s="7" t="s">
        <v>16</v>
      </c>
      <c r="E25" s="7">
        <f>'P1 - Přehled'!F26</f>
        <v>27803</v>
      </c>
      <c r="F25" s="7">
        <v>715</v>
      </c>
      <c r="G25" s="7">
        <f t="shared" si="1"/>
        <v>28518</v>
      </c>
      <c r="H25" s="14" t="s">
        <v>291</v>
      </c>
    </row>
    <row r="26" spans="1:8" ht="11.25">
      <c r="A26" s="178">
        <v>18</v>
      </c>
      <c r="B26" s="6"/>
      <c r="C26" s="6">
        <v>524</v>
      </c>
      <c r="D26" s="7" t="s">
        <v>137</v>
      </c>
      <c r="E26" s="7">
        <f>'P1 - Přehled'!F27</f>
        <v>9265</v>
      </c>
      <c r="F26" s="7">
        <v>38</v>
      </c>
      <c r="G26" s="7">
        <f t="shared" si="1"/>
        <v>9303</v>
      </c>
      <c r="H26" s="14"/>
    </row>
    <row r="27" spans="1:8" ht="11.25">
      <c r="A27" s="178">
        <v>19</v>
      </c>
      <c r="B27" s="5"/>
      <c r="C27" s="6">
        <v>525</v>
      </c>
      <c r="D27" s="7" t="s">
        <v>138</v>
      </c>
      <c r="E27" s="4">
        <f>'P1 - Přehled'!F28</f>
        <v>76</v>
      </c>
      <c r="F27" s="4">
        <v>0</v>
      </c>
      <c r="G27" s="7">
        <f t="shared" si="1"/>
        <v>76</v>
      </c>
      <c r="H27" s="14"/>
    </row>
    <row r="28" spans="1:8" ht="11.25">
      <c r="A28" s="178">
        <v>20</v>
      </c>
      <c r="B28" s="5"/>
      <c r="C28" s="6">
        <v>527</v>
      </c>
      <c r="D28" s="7" t="s">
        <v>17</v>
      </c>
      <c r="E28" s="4">
        <f>'P1 - Přehled'!F29</f>
        <v>938</v>
      </c>
      <c r="F28" s="4">
        <v>0</v>
      </c>
      <c r="G28" s="7">
        <f t="shared" si="1"/>
        <v>938</v>
      </c>
      <c r="H28" s="14"/>
    </row>
    <row r="29" spans="1:8" ht="11.25">
      <c r="A29" s="178">
        <v>21</v>
      </c>
      <c r="B29" s="5"/>
      <c r="C29" s="6">
        <v>528</v>
      </c>
      <c r="D29" s="7" t="s">
        <v>139</v>
      </c>
      <c r="E29" s="4">
        <f>'P1 - Přehled'!F30</f>
        <v>11</v>
      </c>
      <c r="F29" s="4">
        <v>0</v>
      </c>
      <c r="G29" s="7">
        <f t="shared" si="1"/>
        <v>11</v>
      </c>
      <c r="H29" s="14"/>
    </row>
    <row r="30" spans="1:8" ht="11.25">
      <c r="A30" s="177">
        <v>22</v>
      </c>
      <c r="B30" s="41">
        <v>53</v>
      </c>
      <c r="C30" s="308" t="s">
        <v>18</v>
      </c>
      <c r="D30" s="308"/>
      <c r="E30" s="47">
        <f>'P1 - Přehled'!F31</f>
        <v>8</v>
      </c>
      <c r="F30" s="47">
        <f>SUM(F31:F34)</f>
        <v>0</v>
      </c>
      <c r="G30" s="47">
        <f>SUM(G31:G34)</f>
        <v>8</v>
      </c>
      <c r="H30" s="14"/>
    </row>
    <row r="31" spans="1:8" ht="11.25">
      <c r="A31" s="178">
        <v>23</v>
      </c>
      <c r="B31" s="6"/>
      <c r="C31" s="6">
        <v>531</v>
      </c>
      <c r="D31" s="7" t="s">
        <v>19</v>
      </c>
      <c r="E31" s="7">
        <f>'P1 - Přehled'!F32</f>
        <v>0</v>
      </c>
      <c r="F31" s="7">
        <v>0</v>
      </c>
      <c r="G31" s="7">
        <f t="shared" si="1"/>
        <v>0</v>
      </c>
      <c r="H31" s="14"/>
    </row>
    <row r="32" spans="1:8" ht="11.25">
      <c r="A32" s="178">
        <v>24</v>
      </c>
      <c r="B32" s="6"/>
      <c r="C32" s="6">
        <v>532</v>
      </c>
      <c r="D32" s="40" t="s">
        <v>20</v>
      </c>
      <c r="E32" s="7">
        <f>'P1 - Přehled'!F33</f>
        <v>0</v>
      </c>
      <c r="F32" s="7">
        <v>0</v>
      </c>
      <c r="G32" s="7">
        <f t="shared" si="1"/>
        <v>0</v>
      </c>
      <c r="H32" s="14"/>
    </row>
    <row r="33" spans="1:8" ht="11.25">
      <c r="A33" s="178">
        <v>25</v>
      </c>
      <c r="B33" s="6"/>
      <c r="C33" s="6">
        <v>538</v>
      </c>
      <c r="D33" s="7" t="s">
        <v>140</v>
      </c>
      <c r="E33" s="7">
        <f>'P1 - Přehled'!F34</f>
        <v>8</v>
      </c>
      <c r="F33" s="7">
        <v>0</v>
      </c>
      <c r="G33" s="7">
        <f t="shared" si="1"/>
        <v>8</v>
      </c>
      <c r="H33" s="14"/>
    </row>
    <row r="34" spans="1:8" ht="11.25">
      <c r="A34" s="178">
        <v>26</v>
      </c>
      <c r="B34" s="6"/>
      <c r="C34" s="6">
        <v>539</v>
      </c>
      <c r="D34" s="7" t="s">
        <v>152</v>
      </c>
      <c r="E34" s="7">
        <f>'P1 - Přehled'!F35</f>
        <v>0</v>
      </c>
      <c r="F34" s="7">
        <v>0</v>
      </c>
      <c r="G34" s="7">
        <f t="shared" si="1"/>
        <v>0</v>
      </c>
      <c r="H34" s="14"/>
    </row>
    <row r="35" spans="1:8" ht="10.5" customHeight="1">
      <c r="A35" s="177">
        <v>27</v>
      </c>
      <c r="B35" s="41">
        <v>54</v>
      </c>
      <c r="C35" s="308" t="s">
        <v>21</v>
      </c>
      <c r="D35" s="308"/>
      <c r="E35" s="47">
        <f>'P1 - Přehled'!F36</f>
        <v>77</v>
      </c>
      <c r="F35" s="47">
        <f>SUM(F36:F42)</f>
        <v>0</v>
      </c>
      <c r="G35" s="47">
        <f>SUM(G36:G42)</f>
        <v>77</v>
      </c>
      <c r="H35" s="14"/>
    </row>
    <row r="36" spans="1:8" ht="11.25">
      <c r="A36" s="178">
        <v>28</v>
      </c>
      <c r="B36" s="7"/>
      <c r="C36" s="6">
        <v>541</v>
      </c>
      <c r="D36" s="7" t="s">
        <v>22</v>
      </c>
      <c r="E36" s="7">
        <f>'P1 - Přehled'!F37</f>
        <v>0</v>
      </c>
      <c r="F36" s="7">
        <v>0</v>
      </c>
      <c r="G36" s="7">
        <f t="shared" si="1"/>
        <v>0</v>
      </c>
      <c r="H36" s="14"/>
    </row>
    <row r="37" spans="1:8" ht="11.25">
      <c r="A37" s="178">
        <v>29</v>
      </c>
      <c r="B37" s="7"/>
      <c r="C37" s="6">
        <v>542</v>
      </c>
      <c r="D37" s="7" t="s">
        <v>141</v>
      </c>
      <c r="E37" s="7">
        <f>'P1 - Přehled'!F38</f>
        <v>0</v>
      </c>
      <c r="F37" s="7">
        <v>0</v>
      </c>
      <c r="G37" s="7">
        <f t="shared" si="1"/>
        <v>0</v>
      </c>
      <c r="H37" s="14"/>
    </row>
    <row r="38" spans="1:8" ht="11.25">
      <c r="A38" s="178">
        <v>30</v>
      </c>
      <c r="B38" s="4"/>
      <c r="C38" s="6">
        <v>543</v>
      </c>
      <c r="D38" s="7" t="s">
        <v>153</v>
      </c>
      <c r="E38" s="7">
        <f>'P1 - Přehled'!F39</f>
        <v>0</v>
      </c>
      <c r="F38" s="7">
        <v>0</v>
      </c>
      <c r="G38" s="7">
        <f t="shared" si="1"/>
        <v>0</v>
      </c>
      <c r="H38" s="14"/>
    </row>
    <row r="39" spans="1:8" ht="11.25">
      <c r="A39" s="178">
        <v>31</v>
      </c>
      <c r="B39" s="7"/>
      <c r="C39" s="6">
        <v>544</v>
      </c>
      <c r="D39" s="7" t="s">
        <v>26</v>
      </c>
      <c r="E39" s="7">
        <f>'P1 - Přehled'!F40</f>
        <v>0</v>
      </c>
      <c r="F39" s="7">
        <v>0</v>
      </c>
      <c r="G39" s="7">
        <f t="shared" si="1"/>
        <v>0</v>
      </c>
      <c r="H39" s="14"/>
    </row>
    <row r="40" spans="1:8" ht="11.25">
      <c r="A40" s="178">
        <v>32</v>
      </c>
      <c r="B40" s="7"/>
      <c r="C40" s="6">
        <v>547</v>
      </c>
      <c r="D40" s="7" t="s">
        <v>24</v>
      </c>
      <c r="E40" s="7">
        <f>'P1 - Přehled'!F41</f>
        <v>0</v>
      </c>
      <c r="F40" s="7">
        <v>0</v>
      </c>
      <c r="G40" s="7">
        <f t="shared" si="1"/>
        <v>0</v>
      </c>
      <c r="H40" s="14"/>
    </row>
    <row r="41" spans="1:8" ht="11.25">
      <c r="A41" s="178">
        <v>33</v>
      </c>
      <c r="B41" s="4"/>
      <c r="C41" s="6">
        <v>548</v>
      </c>
      <c r="D41" s="7" t="s">
        <v>142</v>
      </c>
      <c r="E41" s="7">
        <f>'P1 - Přehled'!F42</f>
        <v>0</v>
      </c>
      <c r="F41" s="7">
        <v>0</v>
      </c>
      <c r="G41" s="7">
        <f t="shared" si="1"/>
        <v>0</v>
      </c>
      <c r="H41" s="14"/>
    </row>
    <row r="42" spans="1:8" ht="11.25">
      <c r="A42" s="178">
        <v>34</v>
      </c>
      <c r="B42" s="4"/>
      <c r="C42" s="6">
        <v>549</v>
      </c>
      <c r="D42" s="7" t="s">
        <v>143</v>
      </c>
      <c r="E42" s="7">
        <f>'P1 - Přehled'!F43</f>
        <v>77</v>
      </c>
      <c r="F42" s="7">
        <v>0</v>
      </c>
      <c r="G42" s="7">
        <f t="shared" si="1"/>
        <v>77</v>
      </c>
      <c r="H42" s="14"/>
    </row>
    <row r="43" spans="1:8" ht="10.5" customHeight="1">
      <c r="A43" s="177">
        <v>35</v>
      </c>
      <c r="B43" s="41">
        <v>55</v>
      </c>
      <c r="C43" s="308" t="s">
        <v>144</v>
      </c>
      <c r="D43" s="308"/>
      <c r="E43" s="47">
        <f>'P1 - Přehled'!F44</f>
        <v>4272</v>
      </c>
      <c r="F43" s="47">
        <f>SUM(F44:F51)</f>
        <v>435</v>
      </c>
      <c r="G43" s="47">
        <f>SUM(G44:G51)</f>
        <v>4707</v>
      </c>
      <c r="H43" s="14"/>
    </row>
    <row r="44" spans="1:8" ht="11.25">
      <c r="A44" s="178">
        <v>36</v>
      </c>
      <c r="B44" s="5"/>
      <c r="C44" s="6">
        <v>551</v>
      </c>
      <c r="D44" s="7" t="s">
        <v>65</v>
      </c>
      <c r="E44" s="7">
        <f>'P1 - Přehled'!F45</f>
        <v>3962</v>
      </c>
      <c r="F44" s="7">
        <v>60</v>
      </c>
      <c r="G44" s="7">
        <f t="shared" si="1"/>
        <v>4022</v>
      </c>
      <c r="H44" s="14" t="s">
        <v>292</v>
      </c>
    </row>
    <row r="45" spans="1:8" ht="11.25">
      <c r="A45" s="178">
        <v>37</v>
      </c>
      <c r="B45" s="4"/>
      <c r="C45" s="6">
        <v>552</v>
      </c>
      <c r="D45" s="7" t="s">
        <v>145</v>
      </c>
      <c r="E45" s="7">
        <f>'P1 - Přehled'!F46</f>
        <v>0</v>
      </c>
      <c r="F45" s="7">
        <v>0</v>
      </c>
      <c r="G45" s="7">
        <f t="shared" si="1"/>
        <v>0</v>
      </c>
      <c r="H45" s="14"/>
    </row>
    <row r="46" spans="1:8" ht="11.25">
      <c r="A46" s="178">
        <v>38</v>
      </c>
      <c r="B46" s="7"/>
      <c r="C46" s="6">
        <v>553</v>
      </c>
      <c r="D46" s="7" t="s">
        <v>146</v>
      </c>
      <c r="E46" s="7">
        <f>'P1 - Přehled'!F47</f>
        <v>0</v>
      </c>
      <c r="F46" s="7">
        <v>0</v>
      </c>
      <c r="G46" s="7">
        <f t="shared" si="1"/>
        <v>0</v>
      </c>
      <c r="H46" s="14"/>
    </row>
    <row r="47" spans="1:8" ht="11.25">
      <c r="A47" s="178">
        <v>39</v>
      </c>
      <c r="B47" s="7"/>
      <c r="C47" s="6">
        <v>554</v>
      </c>
      <c r="D47" s="7" t="s">
        <v>147</v>
      </c>
      <c r="E47" s="7">
        <f>'P1 - Přehled'!F48</f>
        <v>0</v>
      </c>
      <c r="F47" s="7">
        <v>0</v>
      </c>
      <c r="G47" s="7">
        <f t="shared" si="1"/>
        <v>0</v>
      </c>
      <c r="H47" s="14"/>
    </row>
    <row r="48" spans="1:8" ht="11.25">
      <c r="A48" s="178">
        <v>40</v>
      </c>
      <c r="B48" s="7"/>
      <c r="C48" s="6">
        <v>555</v>
      </c>
      <c r="D48" s="7" t="s">
        <v>148</v>
      </c>
      <c r="E48" s="7">
        <f>'P1 - Přehled'!F49</f>
        <v>0</v>
      </c>
      <c r="F48" s="7">
        <v>0</v>
      </c>
      <c r="G48" s="7">
        <f t="shared" si="1"/>
        <v>0</v>
      </c>
      <c r="H48" s="14"/>
    </row>
    <row r="49" spans="1:8" ht="11.25">
      <c r="A49" s="178">
        <v>41</v>
      </c>
      <c r="B49" s="7"/>
      <c r="C49" s="6">
        <v>556</v>
      </c>
      <c r="D49" s="7" t="s">
        <v>149</v>
      </c>
      <c r="E49" s="7">
        <f>'P1 - Přehled'!F50</f>
        <v>0</v>
      </c>
      <c r="F49" s="7">
        <v>0</v>
      </c>
      <c r="G49" s="7">
        <f t="shared" si="1"/>
        <v>0</v>
      </c>
      <c r="H49" s="14"/>
    </row>
    <row r="50" spans="1:8" ht="11.25">
      <c r="A50" s="178">
        <v>42</v>
      </c>
      <c r="B50" s="7"/>
      <c r="C50" s="6">
        <v>557</v>
      </c>
      <c r="D50" s="7" t="s">
        <v>150</v>
      </c>
      <c r="E50" s="7">
        <f>'P1 - Přehled'!F51</f>
        <v>0</v>
      </c>
      <c r="F50" s="7">
        <v>0</v>
      </c>
      <c r="G50" s="7">
        <f t="shared" si="1"/>
        <v>0</v>
      </c>
      <c r="H50" s="14"/>
    </row>
    <row r="51" spans="1:8" ht="11.25">
      <c r="A51" s="178">
        <v>43</v>
      </c>
      <c r="B51" s="7"/>
      <c r="C51" s="6">
        <v>558</v>
      </c>
      <c r="D51" s="7" t="s">
        <v>151</v>
      </c>
      <c r="E51" s="7">
        <f>'P1 - Přehled'!F52</f>
        <v>310</v>
      </c>
      <c r="F51" s="7">
        <v>375</v>
      </c>
      <c r="G51" s="7">
        <f t="shared" si="1"/>
        <v>685</v>
      </c>
      <c r="H51" s="14" t="s">
        <v>293</v>
      </c>
    </row>
    <row r="52" spans="1:8" ht="11.25">
      <c r="A52" s="177">
        <v>44</v>
      </c>
      <c r="B52" s="41">
        <v>56</v>
      </c>
      <c r="C52" s="308" t="s">
        <v>154</v>
      </c>
      <c r="D52" s="308"/>
      <c r="E52" s="46">
        <f>'P1 - Přehled'!F53</f>
        <v>0</v>
      </c>
      <c r="F52" s="46">
        <f>SUM(F53:F57)</f>
        <v>0</v>
      </c>
      <c r="G52" s="46">
        <f>SUM(G53:G57)</f>
        <v>0</v>
      </c>
      <c r="H52" s="14"/>
    </row>
    <row r="53" spans="1:8" ht="11.25">
      <c r="A53" s="178">
        <v>45</v>
      </c>
      <c r="B53" s="5"/>
      <c r="C53" s="39">
        <v>561</v>
      </c>
      <c r="D53" s="38" t="s">
        <v>25</v>
      </c>
      <c r="E53" s="7">
        <f>'P1 - Přehled'!F54</f>
        <v>0</v>
      </c>
      <c r="F53" s="7">
        <v>0</v>
      </c>
      <c r="G53" s="7">
        <f t="shared" si="1"/>
        <v>0</v>
      </c>
      <c r="H53" s="14"/>
    </row>
    <row r="54" spans="1:8" ht="11.25">
      <c r="A54" s="178">
        <v>46</v>
      </c>
      <c r="B54" s="5"/>
      <c r="C54" s="39">
        <v>562</v>
      </c>
      <c r="D54" s="38" t="s">
        <v>23</v>
      </c>
      <c r="E54" s="7">
        <f>'P1 - Přehled'!F55</f>
        <v>0</v>
      </c>
      <c r="F54" s="7">
        <v>0</v>
      </c>
      <c r="G54" s="7">
        <f t="shared" si="1"/>
        <v>0</v>
      </c>
      <c r="H54" s="14"/>
    </row>
    <row r="55" spans="1:8" ht="11.25">
      <c r="A55" s="178">
        <v>47</v>
      </c>
      <c r="B55" s="5"/>
      <c r="C55" s="39">
        <v>563</v>
      </c>
      <c r="D55" s="38" t="s">
        <v>155</v>
      </c>
      <c r="E55" s="7">
        <f>'P1 - Přehled'!F56</f>
        <v>0</v>
      </c>
      <c r="F55" s="7">
        <v>0</v>
      </c>
      <c r="G55" s="7">
        <f t="shared" si="1"/>
        <v>0</v>
      </c>
      <c r="H55" s="14"/>
    </row>
    <row r="56" spans="1:8" ht="11.25">
      <c r="A56" s="178">
        <v>48</v>
      </c>
      <c r="B56" s="5"/>
      <c r="C56" s="39">
        <v>564</v>
      </c>
      <c r="D56" s="38" t="s">
        <v>156</v>
      </c>
      <c r="E56" s="7">
        <f>'P1 - Přehled'!F57</f>
        <v>0</v>
      </c>
      <c r="F56" s="7">
        <v>0</v>
      </c>
      <c r="G56" s="7">
        <f t="shared" si="1"/>
        <v>0</v>
      </c>
      <c r="H56" s="14"/>
    </row>
    <row r="57" spans="1:8" ht="11.25">
      <c r="A57" s="178">
        <v>49</v>
      </c>
      <c r="B57" s="5"/>
      <c r="C57" s="39">
        <v>569</v>
      </c>
      <c r="D57" s="38" t="s">
        <v>157</v>
      </c>
      <c r="E57" s="7">
        <f>'P1 - Přehled'!F58</f>
        <v>0</v>
      </c>
      <c r="F57" s="7">
        <v>0</v>
      </c>
      <c r="G57" s="7">
        <f t="shared" si="1"/>
        <v>0</v>
      </c>
      <c r="H57" s="14"/>
    </row>
    <row r="58" spans="1:8" ht="11.25">
      <c r="A58" s="177">
        <v>50</v>
      </c>
      <c r="B58" s="41">
        <v>57</v>
      </c>
      <c r="C58" s="308" t="s">
        <v>158</v>
      </c>
      <c r="D58" s="308"/>
      <c r="E58" s="46">
        <f>'P1 - Přehled'!F59</f>
        <v>0</v>
      </c>
      <c r="F58" s="46">
        <f>SUM(F59:F61)</f>
        <v>0</v>
      </c>
      <c r="G58" s="46">
        <f>SUM(G59:G61)</f>
        <v>0</v>
      </c>
      <c r="H58" s="14"/>
    </row>
    <row r="59" spans="1:8" ht="11.25">
      <c r="A59" s="178">
        <v>51</v>
      </c>
      <c r="B59" s="5"/>
      <c r="C59" s="39">
        <v>571</v>
      </c>
      <c r="D59" s="38" t="s">
        <v>159</v>
      </c>
      <c r="E59" s="7">
        <f>'P1 - Přehled'!F60</f>
        <v>0</v>
      </c>
      <c r="F59" s="7">
        <v>0</v>
      </c>
      <c r="G59" s="7">
        <f t="shared" si="1"/>
        <v>0</v>
      </c>
      <c r="H59" s="14"/>
    </row>
    <row r="60" spans="1:8" ht="11.25">
      <c r="A60" s="178">
        <v>52</v>
      </c>
      <c r="B60" s="5"/>
      <c r="C60" s="39">
        <v>572</v>
      </c>
      <c r="D60" s="38" t="s">
        <v>160</v>
      </c>
      <c r="E60" s="7">
        <f>'P1 - Přehled'!F61</f>
        <v>0</v>
      </c>
      <c r="F60" s="7">
        <v>0</v>
      </c>
      <c r="G60" s="7">
        <f t="shared" si="1"/>
        <v>0</v>
      </c>
      <c r="H60" s="14"/>
    </row>
    <row r="61" spans="1:8" ht="11.25">
      <c r="A61" s="178">
        <v>53</v>
      </c>
      <c r="B61" s="5"/>
      <c r="C61" s="39">
        <v>575</v>
      </c>
      <c r="D61" s="38" t="s">
        <v>161</v>
      </c>
      <c r="E61" s="7">
        <f>'P1 - Přehled'!F62</f>
        <v>0</v>
      </c>
      <c r="F61" s="7">
        <v>0</v>
      </c>
      <c r="G61" s="7">
        <f t="shared" si="1"/>
        <v>0</v>
      </c>
      <c r="H61" s="14"/>
    </row>
    <row r="62" spans="1:8" ht="11.25">
      <c r="A62" s="177">
        <v>54</v>
      </c>
      <c r="B62" s="41">
        <v>59</v>
      </c>
      <c r="C62" s="308" t="s">
        <v>27</v>
      </c>
      <c r="D62" s="308"/>
      <c r="E62" s="47">
        <f>'P1 - Přehled'!F63</f>
        <v>0</v>
      </c>
      <c r="F62" s="47">
        <f>SUM(F63:F64)</f>
        <v>0</v>
      </c>
      <c r="G62" s="47">
        <f>SUM(G63:G64)</f>
        <v>0</v>
      </c>
      <c r="H62" s="14"/>
    </row>
    <row r="63" spans="1:8" ht="11.25">
      <c r="A63" s="178">
        <v>55</v>
      </c>
      <c r="B63" s="7"/>
      <c r="C63" s="6">
        <v>591</v>
      </c>
      <c r="D63" s="7" t="s">
        <v>28</v>
      </c>
      <c r="E63" s="7">
        <f>'P1 - Přehled'!F64</f>
        <v>0</v>
      </c>
      <c r="F63" s="7">
        <v>0</v>
      </c>
      <c r="G63" s="7">
        <f t="shared" si="1"/>
        <v>0</v>
      </c>
      <c r="H63" s="14"/>
    </row>
    <row r="64" spans="1:8" ht="11.25">
      <c r="A64" s="178">
        <v>56</v>
      </c>
      <c r="B64" s="7"/>
      <c r="C64" s="6">
        <v>595</v>
      </c>
      <c r="D64" s="7" t="s">
        <v>29</v>
      </c>
      <c r="E64" s="7">
        <f>'P1 - Přehled'!F65</f>
        <v>0</v>
      </c>
      <c r="F64" s="7">
        <v>0</v>
      </c>
      <c r="G64" s="7">
        <f t="shared" si="1"/>
        <v>0</v>
      </c>
      <c r="H64" s="14"/>
    </row>
    <row r="65" spans="1:8" ht="11.25">
      <c r="A65" s="176">
        <v>57</v>
      </c>
      <c r="B65" s="309" t="s">
        <v>30</v>
      </c>
      <c r="C65" s="309"/>
      <c r="D65" s="309"/>
      <c r="E65" s="45">
        <f>'P1 - Přehled'!F66</f>
        <v>55255</v>
      </c>
      <c r="F65" s="45">
        <f>F66+F72+F82+F88</f>
        <v>3358</v>
      </c>
      <c r="G65" s="45">
        <f>G66+G72+G82+G88</f>
        <v>58613</v>
      </c>
      <c r="H65" s="14"/>
    </row>
    <row r="66" spans="1:8" ht="10.5" customHeight="1">
      <c r="A66" s="177">
        <v>58</v>
      </c>
      <c r="B66" s="41">
        <v>60</v>
      </c>
      <c r="C66" s="308" t="s">
        <v>162</v>
      </c>
      <c r="D66" s="308"/>
      <c r="E66" s="47">
        <f>'P1 - Přehled'!F67</f>
        <v>1793</v>
      </c>
      <c r="F66" s="47">
        <f>SUM(F67:F71)</f>
        <v>9</v>
      </c>
      <c r="G66" s="47">
        <f>SUM(G67:G71)</f>
        <v>1802</v>
      </c>
      <c r="H66" s="14"/>
    </row>
    <row r="67" spans="1:8" ht="11.25">
      <c r="A67" s="178">
        <v>59</v>
      </c>
      <c r="B67" s="7"/>
      <c r="C67" s="6">
        <v>601</v>
      </c>
      <c r="D67" s="7" t="s">
        <v>163</v>
      </c>
      <c r="E67" s="7">
        <f>'P1 - Přehled'!F68</f>
        <v>0</v>
      </c>
      <c r="F67" s="7">
        <v>0</v>
      </c>
      <c r="G67" s="7">
        <f>E67+F67</f>
        <v>0</v>
      </c>
      <c r="H67" s="14"/>
    </row>
    <row r="68" spans="1:8" ht="11.25">
      <c r="A68" s="178">
        <v>60</v>
      </c>
      <c r="B68" s="7"/>
      <c r="C68" s="6">
        <v>602</v>
      </c>
      <c r="D68" s="7" t="s">
        <v>164</v>
      </c>
      <c r="E68" s="7">
        <f>'P1 - Přehled'!F69</f>
        <v>1793</v>
      </c>
      <c r="F68" s="7">
        <v>9</v>
      </c>
      <c r="G68" s="7">
        <f>E68+F68</f>
        <v>1802</v>
      </c>
      <c r="H68" s="14"/>
    </row>
    <row r="69" spans="1:8" ht="11.25">
      <c r="A69" s="178">
        <v>61</v>
      </c>
      <c r="B69" s="7"/>
      <c r="C69" s="6">
        <v>603</v>
      </c>
      <c r="D69" s="7" t="s">
        <v>165</v>
      </c>
      <c r="E69" s="7">
        <f>'P1 - Přehled'!F70</f>
        <v>0</v>
      </c>
      <c r="F69" s="7">
        <v>0</v>
      </c>
      <c r="G69" s="7">
        <f>E69+F69</f>
        <v>0</v>
      </c>
      <c r="H69" s="14"/>
    </row>
    <row r="70" spans="1:8" ht="11.25">
      <c r="A70" s="178">
        <v>62</v>
      </c>
      <c r="B70" s="7"/>
      <c r="C70" s="6">
        <v>604</v>
      </c>
      <c r="D70" s="7" t="s">
        <v>166</v>
      </c>
      <c r="E70" s="7">
        <f>'P1 - Přehled'!F71</f>
        <v>0</v>
      </c>
      <c r="F70" s="7">
        <v>0</v>
      </c>
      <c r="G70" s="7">
        <f>E70+F70</f>
        <v>0</v>
      </c>
      <c r="H70" s="14"/>
    </row>
    <row r="71" spans="1:8" ht="11.25">
      <c r="A71" s="178">
        <v>63</v>
      </c>
      <c r="B71" s="7"/>
      <c r="C71" s="6">
        <v>609</v>
      </c>
      <c r="D71" s="7" t="s">
        <v>167</v>
      </c>
      <c r="E71" s="7">
        <f>'P1 - Přehled'!F72</f>
        <v>0</v>
      </c>
      <c r="F71" s="7">
        <v>0</v>
      </c>
      <c r="G71" s="7">
        <f>E71+F71</f>
        <v>0</v>
      </c>
      <c r="H71" s="14"/>
    </row>
    <row r="72" spans="1:8" ht="10.5" customHeight="1">
      <c r="A72" s="177">
        <v>64</v>
      </c>
      <c r="B72" s="41">
        <v>64</v>
      </c>
      <c r="C72" s="308" t="s">
        <v>32</v>
      </c>
      <c r="D72" s="308"/>
      <c r="E72" s="47">
        <f>'P1 - Přehled'!F73</f>
        <v>1911</v>
      </c>
      <c r="F72" s="47">
        <f>SUM(F73:F81)</f>
        <v>991</v>
      </c>
      <c r="G72" s="47">
        <f>SUM(G73:G81)</f>
        <v>2902</v>
      </c>
      <c r="H72" s="14"/>
    </row>
    <row r="73" spans="1:8" ht="11.25">
      <c r="A73" s="178">
        <v>65</v>
      </c>
      <c r="B73" s="7"/>
      <c r="C73" s="6">
        <v>641</v>
      </c>
      <c r="D73" s="7" t="s">
        <v>22</v>
      </c>
      <c r="E73" s="7">
        <f>'P1 - Přehled'!F74</f>
        <v>0</v>
      </c>
      <c r="F73" s="7">
        <v>0</v>
      </c>
      <c r="G73" s="7">
        <f aca="true" t="shared" si="2" ref="G73:G81">E73+F73</f>
        <v>0</v>
      </c>
      <c r="H73" s="14"/>
    </row>
    <row r="74" spans="1:8" ht="11.25">
      <c r="A74" s="178">
        <v>66</v>
      </c>
      <c r="B74" s="7"/>
      <c r="C74" s="6">
        <v>642</v>
      </c>
      <c r="D74" s="7" t="s">
        <v>141</v>
      </c>
      <c r="E74" s="7">
        <f>'P1 - Přehled'!F75</f>
        <v>0</v>
      </c>
      <c r="F74" s="7">
        <v>0</v>
      </c>
      <c r="G74" s="7">
        <f t="shared" si="2"/>
        <v>0</v>
      </c>
      <c r="H74" s="14"/>
    </row>
    <row r="75" spans="1:8" ht="11.25">
      <c r="A75" s="178">
        <v>67</v>
      </c>
      <c r="B75" s="7"/>
      <c r="C75" s="6">
        <v>643</v>
      </c>
      <c r="D75" s="7" t="s">
        <v>168</v>
      </c>
      <c r="E75" s="7">
        <f>'P1 - Přehled'!F76</f>
        <v>0</v>
      </c>
      <c r="F75" s="7">
        <v>0</v>
      </c>
      <c r="G75" s="7">
        <f t="shared" si="2"/>
        <v>0</v>
      </c>
      <c r="H75" s="14"/>
    </row>
    <row r="76" spans="1:8" ht="11.25">
      <c r="A76" s="178">
        <v>68</v>
      </c>
      <c r="B76" s="7"/>
      <c r="C76" s="6">
        <v>644</v>
      </c>
      <c r="D76" s="7" t="s">
        <v>169</v>
      </c>
      <c r="E76" s="7">
        <f>'P1 - Přehled'!F77</f>
        <v>0</v>
      </c>
      <c r="F76" s="7">
        <v>0</v>
      </c>
      <c r="G76" s="7">
        <f t="shared" si="2"/>
        <v>0</v>
      </c>
      <c r="H76" s="14"/>
    </row>
    <row r="77" spans="1:8" ht="11.25">
      <c r="A77" s="178">
        <v>69</v>
      </c>
      <c r="B77" s="7"/>
      <c r="C77" s="6">
        <v>645</v>
      </c>
      <c r="D77" s="7" t="s">
        <v>170</v>
      </c>
      <c r="E77" s="7">
        <f>'P1 - Přehled'!F78</f>
        <v>0</v>
      </c>
      <c r="F77" s="7">
        <v>0</v>
      </c>
      <c r="G77" s="7">
        <f t="shared" si="2"/>
        <v>0</v>
      </c>
      <c r="H77" s="14"/>
    </row>
    <row r="78" spans="1:8" ht="11.25">
      <c r="A78" s="178">
        <v>70</v>
      </c>
      <c r="B78" s="7"/>
      <c r="C78" s="6">
        <v>646</v>
      </c>
      <c r="D78" s="7" t="s">
        <v>171</v>
      </c>
      <c r="E78" s="7">
        <f>'P1 - Přehled'!F79</f>
        <v>0</v>
      </c>
      <c r="F78" s="7">
        <v>0</v>
      </c>
      <c r="G78" s="7">
        <f t="shared" si="2"/>
        <v>0</v>
      </c>
      <c r="H78" s="14"/>
    </row>
    <row r="79" spans="1:8" ht="11.25">
      <c r="A79" s="178">
        <v>71</v>
      </c>
      <c r="B79" s="7"/>
      <c r="C79" s="6">
        <v>647</v>
      </c>
      <c r="D79" s="7" t="s">
        <v>172</v>
      </c>
      <c r="E79" s="7">
        <f>'P1 - Přehled'!F80</f>
        <v>0</v>
      </c>
      <c r="F79" s="7">
        <v>0</v>
      </c>
      <c r="G79" s="7">
        <f t="shared" si="2"/>
        <v>0</v>
      </c>
      <c r="H79" s="14"/>
    </row>
    <row r="80" spans="1:8" ht="11.25">
      <c r="A80" s="178">
        <v>72</v>
      </c>
      <c r="B80" s="7"/>
      <c r="C80" s="6">
        <v>648</v>
      </c>
      <c r="D80" s="7" t="s">
        <v>173</v>
      </c>
      <c r="E80" s="7">
        <f>'P1 - Přehled'!F81</f>
        <v>1804</v>
      </c>
      <c r="F80" s="7">
        <v>730</v>
      </c>
      <c r="G80" s="7">
        <f t="shared" si="2"/>
        <v>2534</v>
      </c>
      <c r="H80" s="14" t="s">
        <v>294</v>
      </c>
    </row>
    <row r="81" spans="1:8" ht="11.25">
      <c r="A81" s="178">
        <v>73</v>
      </c>
      <c r="B81" s="7"/>
      <c r="C81" s="6">
        <v>649</v>
      </c>
      <c r="D81" s="7" t="s">
        <v>174</v>
      </c>
      <c r="E81" s="7">
        <f>'P1 - Přehled'!F82</f>
        <v>107</v>
      </c>
      <c r="F81" s="7">
        <v>261</v>
      </c>
      <c r="G81" s="7">
        <f t="shared" si="2"/>
        <v>368</v>
      </c>
      <c r="H81" s="14"/>
    </row>
    <row r="82" spans="1:8" ht="10.5" customHeight="1">
      <c r="A82" s="177">
        <v>74</v>
      </c>
      <c r="B82" s="41">
        <v>66</v>
      </c>
      <c r="C82" s="308" t="s">
        <v>175</v>
      </c>
      <c r="D82" s="308"/>
      <c r="E82" s="47">
        <f>'P1 - Přehled'!F83</f>
        <v>0</v>
      </c>
      <c r="F82" s="47">
        <f>SUM(F83:F87)</f>
        <v>0</v>
      </c>
      <c r="G82" s="47">
        <f>SUM(G83:G87)</f>
        <v>0</v>
      </c>
      <c r="H82" s="14"/>
    </row>
    <row r="83" spans="1:8" ht="11.25">
      <c r="A83" s="178">
        <v>75</v>
      </c>
      <c r="B83" s="7"/>
      <c r="C83" s="6">
        <v>662</v>
      </c>
      <c r="D83" s="7" t="s">
        <v>23</v>
      </c>
      <c r="E83" s="7">
        <f>'P1 - Přehled'!F84</f>
        <v>0</v>
      </c>
      <c r="F83" s="7">
        <v>0</v>
      </c>
      <c r="G83" s="7">
        <f>E83+F83</f>
        <v>0</v>
      </c>
      <c r="H83" s="14"/>
    </row>
    <row r="84" spans="1:8" ht="11.25">
      <c r="A84" s="178">
        <v>76</v>
      </c>
      <c r="B84" s="7"/>
      <c r="C84" s="6">
        <v>663</v>
      </c>
      <c r="D84" s="7" t="s">
        <v>176</v>
      </c>
      <c r="E84" s="7">
        <f>'P1 - Přehled'!F85</f>
        <v>0</v>
      </c>
      <c r="F84" s="7">
        <v>0</v>
      </c>
      <c r="G84" s="7">
        <f>E84+F84</f>
        <v>0</v>
      </c>
      <c r="H84" s="14"/>
    </row>
    <row r="85" spans="1:8" ht="11.25">
      <c r="A85" s="178">
        <v>77</v>
      </c>
      <c r="B85" s="7"/>
      <c r="C85" s="6">
        <v>664</v>
      </c>
      <c r="D85" s="7" t="s">
        <v>177</v>
      </c>
      <c r="E85" s="7">
        <f>'P1 - Přehled'!F86</f>
        <v>0</v>
      </c>
      <c r="F85" s="7">
        <v>0</v>
      </c>
      <c r="G85" s="7">
        <f>E85+F85</f>
        <v>0</v>
      </c>
      <c r="H85" s="14"/>
    </row>
    <row r="86" spans="1:8" ht="11.25">
      <c r="A86" s="178">
        <v>78</v>
      </c>
      <c r="B86" s="7"/>
      <c r="C86" s="6">
        <v>665</v>
      </c>
      <c r="D86" s="7" t="s">
        <v>33</v>
      </c>
      <c r="E86" s="7">
        <f>'P1 - Přehled'!F87</f>
        <v>0</v>
      </c>
      <c r="F86" s="7">
        <v>0</v>
      </c>
      <c r="G86" s="7">
        <f>E86+F86</f>
        <v>0</v>
      </c>
      <c r="H86" s="14"/>
    </row>
    <row r="87" spans="1:8" ht="11.25">
      <c r="A87" s="178">
        <v>79</v>
      </c>
      <c r="B87" s="7"/>
      <c r="C87" s="6">
        <v>669</v>
      </c>
      <c r="D87" s="7" t="s">
        <v>178</v>
      </c>
      <c r="E87" s="7">
        <f>'P1 - Přehled'!F88</f>
        <v>0</v>
      </c>
      <c r="F87" s="7">
        <v>0</v>
      </c>
      <c r="G87" s="7">
        <f>E87+F87</f>
        <v>0</v>
      </c>
      <c r="H87" s="14"/>
    </row>
    <row r="88" spans="1:8" ht="11.25">
      <c r="A88" s="177">
        <v>80</v>
      </c>
      <c r="B88" s="41">
        <v>67</v>
      </c>
      <c r="C88" s="308" t="s">
        <v>179</v>
      </c>
      <c r="D88" s="308"/>
      <c r="E88" s="47">
        <f>'P1 - Přehled'!F89</f>
        <v>51551</v>
      </c>
      <c r="F88" s="47">
        <f>SUM(F89:F89)</f>
        <v>2358</v>
      </c>
      <c r="G88" s="47">
        <f>SUM(G89:G89)</f>
        <v>53909</v>
      </c>
      <c r="H88" s="14" t="s">
        <v>295</v>
      </c>
    </row>
    <row r="89" spans="1:8" ht="11.25">
      <c r="A89" s="178">
        <v>81</v>
      </c>
      <c r="B89" s="7"/>
      <c r="C89" s="6">
        <v>672</v>
      </c>
      <c r="D89" s="7" t="s">
        <v>180</v>
      </c>
      <c r="E89" s="7">
        <f>'P1 - Přehled'!F90</f>
        <v>51551</v>
      </c>
      <c r="F89" s="7">
        <v>2358</v>
      </c>
      <c r="G89" s="7">
        <f>E89+F89</f>
        <v>53909</v>
      </c>
      <c r="H89" s="14"/>
    </row>
    <row r="90" spans="1:8" ht="12" thickBot="1">
      <c r="A90" s="179">
        <v>82</v>
      </c>
      <c r="B90" s="180" t="s">
        <v>34</v>
      </c>
      <c r="C90" s="180"/>
      <c r="D90" s="181"/>
      <c r="E90" s="181">
        <f>'P1 - Přehled'!F91</f>
        <v>0</v>
      </c>
      <c r="F90" s="181">
        <f>F65-F9</f>
        <v>0</v>
      </c>
      <c r="G90" s="181">
        <f>G65-G9</f>
        <v>0</v>
      </c>
      <c r="H90" s="16"/>
    </row>
    <row r="91" spans="1:7" ht="10.5" customHeight="1">
      <c r="A91" s="11"/>
      <c r="B91" s="12"/>
      <c r="C91" s="12"/>
      <c r="D91" s="13"/>
      <c r="E91" s="13"/>
      <c r="F91" s="13"/>
      <c r="G91" s="13"/>
    </row>
    <row r="92" spans="1:7" ht="10.5" customHeight="1">
      <c r="A92" s="11"/>
      <c r="B92" s="12"/>
      <c r="C92" s="12"/>
      <c r="D92" s="13"/>
      <c r="E92" s="13"/>
      <c r="F92" s="13"/>
      <c r="G92" s="13"/>
    </row>
    <row r="93" spans="1:7" ht="10.5" customHeight="1">
      <c r="A93" s="11"/>
      <c r="B93" s="12"/>
      <c r="C93" s="12"/>
      <c r="D93" s="13"/>
      <c r="E93" s="13"/>
      <c r="F93" s="13"/>
      <c r="G93" s="13"/>
    </row>
    <row r="94" spans="1:7" ht="10.5" customHeight="1">
      <c r="A94" s="11"/>
      <c r="B94" s="12"/>
      <c r="C94" s="12"/>
      <c r="D94" s="13"/>
      <c r="E94" s="13"/>
      <c r="F94" s="13"/>
      <c r="G94" s="13"/>
    </row>
    <row r="95" spans="2:4" ht="10.5" customHeight="1">
      <c r="B95" s="192" t="s">
        <v>0</v>
      </c>
      <c r="C95" s="192"/>
      <c r="D95" s="192"/>
    </row>
    <row r="96" spans="2:4" ht="10.5" customHeight="1">
      <c r="B96" s="192" t="s">
        <v>130</v>
      </c>
      <c r="C96" s="192"/>
      <c r="D96" s="192"/>
    </row>
    <row r="97" ht="10.5" customHeight="1"/>
    <row r="98" spans="1:7" ht="10.5" customHeight="1">
      <c r="A98" s="191" t="s">
        <v>296</v>
      </c>
      <c r="B98" s="191"/>
      <c r="C98" s="191"/>
      <c r="D98" s="191"/>
      <c r="E98" s="191"/>
      <c r="F98" s="191"/>
      <c r="G98" s="191"/>
    </row>
    <row r="99" spans="1:7" ht="10.5" customHeight="1">
      <c r="A99" s="305" t="str">
        <f>'P1 - Přehled'!A7:H7</f>
        <v>Krajská vědecká knihovna v Liberci, příspěvková organizace</v>
      </c>
      <c r="B99" s="306"/>
      <c r="C99" s="306"/>
      <c r="D99" s="306"/>
      <c r="E99" s="306"/>
      <c r="F99" s="306"/>
      <c r="G99" s="306"/>
    </row>
    <row r="100" spans="1:7" ht="10.5" customHeight="1">
      <c r="A100" s="20"/>
      <c r="B100" s="19"/>
      <c r="C100" s="19"/>
      <c r="D100" s="19"/>
      <c r="E100" s="19" t="s">
        <v>275</v>
      </c>
      <c r="F100" s="19"/>
      <c r="G100" s="19"/>
    </row>
    <row r="101" spans="1:7" ht="10.5" customHeight="1">
      <c r="A101" s="213"/>
      <c r="B101" s="213"/>
      <c r="C101" s="213"/>
      <c r="D101" s="213"/>
      <c r="E101" s="213"/>
      <c r="F101" s="213"/>
      <c r="G101" s="213"/>
    </row>
    <row r="102" spans="1:7" ht="10.5" customHeight="1">
      <c r="A102" s="4" t="s">
        <v>2</v>
      </c>
      <c r="B102" s="7"/>
      <c r="C102" s="5" t="s">
        <v>3</v>
      </c>
      <c r="D102" s="5" t="s">
        <v>4</v>
      </c>
      <c r="E102" s="5" t="s">
        <v>232</v>
      </c>
      <c r="F102" s="5" t="s">
        <v>50</v>
      </c>
      <c r="G102" s="5" t="s">
        <v>233</v>
      </c>
    </row>
    <row r="103" spans="1:7" ht="10.5" customHeight="1">
      <c r="A103" s="6">
        <v>83</v>
      </c>
      <c r="B103" s="307" t="s">
        <v>181</v>
      </c>
      <c r="C103" s="307"/>
      <c r="D103" s="307"/>
      <c r="E103" s="5"/>
      <c r="F103" s="5"/>
      <c r="G103" s="5"/>
    </row>
    <row r="104" spans="1:7" ht="11.25">
      <c r="A104" s="44">
        <v>84</v>
      </c>
      <c r="B104" s="48" t="s">
        <v>35</v>
      </c>
      <c r="C104" s="48"/>
      <c r="D104" s="47"/>
      <c r="E104" s="47">
        <f>'P1 - Přehled'!F106</f>
        <v>2746</v>
      </c>
      <c r="F104" s="47">
        <v>0</v>
      </c>
      <c r="G104" s="47">
        <v>2746</v>
      </c>
    </row>
    <row r="105" spans="1:7" ht="11.25">
      <c r="A105" s="6">
        <v>85</v>
      </c>
      <c r="B105" s="6" t="s">
        <v>36</v>
      </c>
      <c r="C105" s="7" t="s">
        <v>37</v>
      </c>
      <c r="D105" s="7"/>
      <c r="E105" s="7">
        <f>'P1 - Přehled'!F107</f>
        <v>2746</v>
      </c>
      <c r="F105" s="7">
        <v>0</v>
      </c>
      <c r="G105" s="7">
        <v>2746</v>
      </c>
    </row>
    <row r="106" spans="1:7" ht="11.25">
      <c r="A106" s="6">
        <v>86</v>
      </c>
      <c r="B106" s="6"/>
      <c r="C106" s="7" t="s">
        <v>38</v>
      </c>
      <c r="D106" s="7"/>
      <c r="E106" s="7">
        <f>'P1 - Přehled'!F108</f>
        <v>0</v>
      </c>
      <c r="F106" s="7"/>
      <c r="G106" s="7"/>
    </row>
    <row r="107" spans="1:7" ht="11.25">
      <c r="A107" s="6">
        <v>87</v>
      </c>
      <c r="B107" s="6"/>
      <c r="C107" s="7" t="s">
        <v>39</v>
      </c>
      <c r="D107" s="7"/>
      <c r="E107" s="7">
        <f>'P1 - Přehled'!F109</f>
        <v>0</v>
      </c>
      <c r="F107" s="7"/>
      <c r="G107" s="7"/>
    </row>
    <row r="108" spans="1:7" ht="11.25">
      <c r="A108" s="6">
        <v>88</v>
      </c>
      <c r="B108" s="6"/>
      <c r="C108" s="7" t="s">
        <v>40</v>
      </c>
      <c r="D108" s="7"/>
      <c r="E108" s="7">
        <f>'P1 - Přehled'!F110</f>
        <v>0</v>
      </c>
      <c r="F108" s="7"/>
      <c r="G108" s="7"/>
    </row>
    <row r="109" spans="1:7" ht="11.25">
      <c r="A109" s="44">
        <v>89</v>
      </c>
      <c r="B109" s="48" t="s">
        <v>41</v>
      </c>
      <c r="C109" s="48"/>
      <c r="D109" s="46"/>
      <c r="E109" s="47">
        <f>'P1 - Přehled'!F111</f>
        <v>0</v>
      </c>
      <c r="F109" s="47"/>
      <c r="G109" s="47"/>
    </row>
    <row r="110" spans="1:7" ht="11.25">
      <c r="A110" s="6">
        <v>90</v>
      </c>
      <c r="B110" s="6" t="s">
        <v>42</v>
      </c>
      <c r="C110" s="7" t="s">
        <v>297</v>
      </c>
      <c r="D110" s="7"/>
      <c r="E110" s="7">
        <f>'P1 - Přehled'!F112</f>
        <v>0</v>
      </c>
      <c r="F110" s="7"/>
      <c r="G110" s="7"/>
    </row>
    <row r="111" spans="1:7" ht="11.25">
      <c r="A111" s="6">
        <v>91</v>
      </c>
      <c r="B111" s="6"/>
      <c r="C111" s="7" t="s">
        <v>44</v>
      </c>
      <c r="D111" s="7"/>
      <c r="E111" s="7">
        <f>'P1 - Přehled'!F113</f>
        <v>0</v>
      </c>
      <c r="F111" s="7"/>
      <c r="G111" s="7"/>
    </row>
    <row r="112" spans="1:7" ht="11.25">
      <c r="A112" s="6">
        <v>92</v>
      </c>
      <c r="B112" s="6"/>
      <c r="C112" s="7" t="s">
        <v>45</v>
      </c>
      <c r="D112" s="7"/>
      <c r="E112" s="7">
        <f>'P1 - Přehled'!F114</f>
        <v>0</v>
      </c>
      <c r="F112" s="7"/>
      <c r="G112" s="7"/>
    </row>
    <row r="113" spans="1:7" ht="11.25">
      <c r="A113" s="6">
        <v>93</v>
      </c>
      <c r="B113" s="6"/>
      <c r="C113" s="7" t="s">
        <v>46</v>
      </c>
      <c r="D113" s="7"/>
      <c r="E113" s="7">
        <f>'P1 - Přehled'!F115</f>
        <v>0</v>
      </c>
      <c r="F113" s="7"/>
      <c r="G113" s="7"/>
    </row>
    <row r="114" spans="1:7" ht="11.25">
      <c r="A114" s="6">
        <v>94</v>
      </c>
      <c r="B114" s="6"/>
      <c r="C114" s="7" t="s">
        <v>47</v>
      </c>
      <c r="D114" s="7"/>
      <c r="E114" s="7">
        <f>'P1 - Přehled'!F116</f>
        <v>0</v>
      </c>
      <c r="F114" s="7"/>
      <c r="G114" s="7"/>
    </row>
    <row r="115" spans="1:7" ht="10.5" customHeight="1">
      <c r="A115" s="44">
        <v>95</v>
      </c>
      <c r="B115" s="48" t="s">
        <v>48</v>
      </c>
      <c r="C115" s="48"/>
      <c r="D115" s="47"/>
      <c r="E115" s="47">
        <f>'P1 - Přehled'!F117</f>
        <v>78.5</v>
      </c>
      <c r="F115" s="47">
        <v>0</v>
      </c>
      <c r="G115" s="47">
        <v>78.5</v>
      </c>
    </row>
    <row r="116" spans="1:7" ht="10.5" customHeight="1">
      <c r="A116" s="44">
        <v>96</v>
      </c>
      <c r="B116" s="48" t="s">
        <v>49</v>
      </c>
      <c r="C116" s="48"/>
      <c r="D116" s="47"/>
      <c r="E116" s="47">
        <f>'P1 - Přehled'!F118</f>
        <v>29102</v>
      </c>
      <c r="F116" s="47">
        <v>121</v>
      </c>
      <c r="G116" s="47">
        <f>SUM(E116:F116)</f>
        <v>29223</v>
      </c>
    </row>
    <row r="118" spans="1:5" ht="11.25">
      <c r="A118" s="2" t="s">
        <v>182</v>
      </c>
      <c r="B118" s="2"/>
      <c r="D118" s="54" t="str">
        <f>'P1 - Přehled'!D120</f>
        <v>Kuřová</v>
      </c>
      <c r="E118" s="1" t="s">
        <v>267</v>
      </c>
    </row>
    <row r="119" spans="1:2" ht="11.25">
      <c r="A119" s="10"/>
      <c r="B119" s="10"/>
    </row>
    <row r="120" spans="1:5" ht="11.25">
      <c r="A120" s="1" t="s">
        <v>125</v>
      </c>
      <c r="D120" s="54" t="s">
        <v>270</v>
      </c>
      <c r="E120" s="1" t="s">
        <v>267</v>
      </c>
    </row>
    <row r="122" spans="1:5" ht="11.25">
      <c r="A122" s="1" t="s">
        <v>183</v>
      </c>
      <c r="E122" s="1" t="s">
        <v>70</v>
      </c>
    </row>
  </sheetData>
  <sheetProtection selectLockedCells="1"/>
  <mergeCells count="27">
    <mergeCell ref="B1:D1"/>
    <mergeCell ref="B2:D2"/>
    <mergeCell ref="A4:G4"/>
    <mergeCell ref="A5:G5"/>
    <mergeCell ref="A6:G6"/>
    <mergeCell ref="A7:G7"/>
    <mergeCell ref="B9:D9"/>
    <mergeCell ref="C10:D10"/>
    <mergeCell ref="C18:D18"/>
    <mergeCell ref="C24:D24"/>
    <mergeCell ref="C30:D30"/>
    <mergeCell ref="C35:D35"/>
    <mergeCell ref="C43:D43"/>
    <mergeCell ref="C52:D52"/>
    <mergeCell ref="C58:D58"/>
    <mergeCell ref="C62:D62"/>
    <mergeCell ref="B65:D65"/>
    <mergeCell ref="C66:D66"/>
    <mergeCell ref="A99:G99"/>
    <mergeCell ref="A101:G101"/>
    <mergeCell ref="B103:D103"/>
    <mergeCell ref="C72:D72"/>
    <mergeCell ref="C82:D82"/>
    <mergeCell ref="C88:D88"/>
    <mergeCell ref="B95:D95"/>
    <mergeCell ref="B96:D96"/>
    <mergeCell ref="A98:G98"/>
  </mergeCells>
  <printOptions/>
  <pageMargins left="0.7874015748031497" right="0.7874015748031497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F30" sqref="F30"/>
    </sheetView>
  </sheetViews>
  <sheetFormatPr defaultColWidth="9.00390625" defaultRowHeight="12.75"/>
  <sheetData>
    <row r="2" spans="1:2" ht="12.75">
      <c r="A2">
        <v>1701</v>
      </c>
      <c r="B2" t="s">
        <v>234</v>
      </c>
    </row>
    <row r="3" spans="1:2" ht="12.75">
      <c r="A3">
        <v>1702</v>
      </c>
      <c r="B3" t="s">
        <v>235</v>
      </c>
    </row>
    <row r="4" spans="1:2" ht="12.75">
      <c r="A4">
        <v>1703</v>
      </c>
      <c r="B4" t="s">
        <v>236</v>
      </c>
    </row>
    <row r="5" spans="1:2" ht="12.75">
      <c r="A5">
        <v>1704</v>
      </c>
      <c r="B5" t="s">
        <v>237</v>
      </c>
    </row>
    <row r="6" spans="1:2" ht="12.75">
      <c r="A6">
        <v>1705</v>
      </c>
      <c r="B6" t="s">
        <v>238</v>
      </c>
    </row>
  </sheetData>
  <sheetProtection password="CEF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kurova</cp:lastModifiedBy>
  <cp:lastPrinted>2021-11-04T13:04:35Z</cp:lastPrinted>
  <dcterms:created xsi:type="dcterms:W3CDTF">2003-02-27T11:28:02Z</dcterms:created>
  <dcterms:modified xsi:type="dcterms:W3CDTF">2021-12-13T13:28:11Z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Description">
    <vt:lpwstr>schválena usn. č. 227/03/RK, novelizace ze dne 5. 12. 2006, usn. č. 1297/06/RK, novelizace č. 2 dne 19.11.2012 usn.č.  1557/12/mRK</vt:lpwstr>
  </property>
  <property fmtid="{D5CDD505-2E9C-101B-9397-08002B2CF9AE}" pid="3" name="CisloDokumentu">
    <vt:lpwstr>směrnice RK 3/2003</vt:lpwstr>
  </property>
  <property fmtid="{D5CDD505-2E9C-101B-9397-08002B2CF9AE}" pid="4" name="StavPlatnosti">
    <vt:lpwstr>ANO</vt:lpwstr>
  </property>
  <property fmtid="{D5CDD505-2E9C-101B-9397-08002B2CF9AE}" pid="5" name="TypDokumentu">
    <vt:lpwstr>Směrnice RK</vt:lpwstr>
  </property>
  <property fmtid="{D5CDD505-2E9C-101B-9397-08002B2CF9AE}" pid="6" name="UcinnostOd">
    <vt:lpwstr>2013-01-01T00:00:00Z</vt:lpwstr>
  </property>
  <property fmtid="{D5CDD505-2E9C-101B-9397-08002B2CF9AE}" pid="7" name="_docset_NoMedatataSyncRequired">
    <vt:lpwstr>False</vt:lpwstr>
  </property>
  <property fmtid="{D5CDD505-2E9C-101B-9397-08002B2CF9AE}" pid="8" name="Popis">
    <vt:lpwstr/>
  </property>
  <property fmtid="{D5CDD505-2E9C-101B-9397-08002B2CF9AE}" pid="9" name="Popis0">
    <vt:lpwstr/>
  </property>
  <property fmtid="{D5CDD505-2E9C-101B-9397-08002B2CF9AE}" pid="10" name="Zpracovatel">
    <vt:lpwstr/>
  </property>
  <property fmtid="{D5CDD505-2E9C-101B-9397-08002B2CF9AE}" pid="11" name="PlatnostDo">
    <vt:lpwstr/>
  </property>
</Properties>
</file>