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OČENKY\Ročenka kraj za rok 2022\"/>
    </mc:Choice>
  </mc:AlternateContent>
  <bookViews>
    <workbookView xWindow="0" yWindow="0" windowWidth="15360" windowHeight="7650"/>
  </bookViews>
  <sheets>
    <sheet name="Sumář 2022 podle typu knihoven" sheetId="18" r:id="rId1"/>
    <sheet name="Sumář 2022 podle oblastí" sheetId="19" r:id="rId2"/>
    <sheet name="Českolipsko" sheetId="11" r:id="rId3"/>
    <sheet name="Jablonecko" sheetId="15" r:id="rId4"/>
    <sheet name="Liberecko" sheetId="16" r:id="rId5"/>
    <sheet name="Semilsko" sheetId="14" r:id="rId6"/>
    <sheet name="Vysvětlivky" sheetId="13" r:id="rId7"/>
  </sheets>
  <calcPr calcId="162913"/>
</workbook>
</file>

<file path=xl/calcChain.xml><?xml version="1.0" encoding="utf-8"?>
<calcChain xmlns="http://schemas.openxmlformats.org/spreadsheetml/2006/main">
  <c r="C8" i="18" l="1"/>
  <c r="C6" i="14" l="1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5" i="14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5" i="16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5" i="15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5" i="11"/>
  <c r="G49" i="11" l="1"/>
  <c r="I49" i="11"/>
  <c r="G50" i="11"/>
  <c r="I50" i="11"/>
  <c r="J18" i="18" l="1"/>
  <c r="J19" i="18" s="1"/>
  <c r="Y70" i="14" l="1"/>
  <c r="Y71" i="14" s="1"/>
  <c r="X70" i="14"/>
  <c r="X71" i="14" s="1"/>
  <c r="Y62" i="16"/>
  <c r="Y63" i="16" s="1"/>
  <c r="X62" i="16"/>
  <c r="X63" i="16" s="1"/>
  <c r="Y39" i="15"/>
  <c r="Y40" i="15" s="1"/>
  <c r="X39" i="15"/>
  <c r="X40" i="15" s="1"/>
  <c r="X8" i="19"/>
  <c r="X9" i="19" s="1"/>
  <c r="W8" i="19"/>
  <c r="W9" i="19" s="1"/>
  <c r="X28" i="18"/>
  <c r="X29" i="18" s="1"/>
  <c r="W28" i="18"/>
  <c r="W29" i="18" s="1"/>
  <c r="X18" i="18"/>
  <c r="X19" i="18" s="1"/>
  <c r="W18" i="18"/>
  <c r="W19" i="18" s="1"/>
  <c r="X8" i="18"/>
  <c r="X9" i="18" s="1"/>
  <c r="W8" i="18"/>
  <c r="W9" i="18" s="1"/>
  <c r="Y49" i="11"/>
  <c r="Y50" i="11" s="1"/>
  <c r="X49" i="11"/>
  <c r="X50" i="11" s="1"/>
  <c r="T49" i="11"/>
  <c r="T50" i="11" s="1"/>
  <c r="U49" i="11"/>
  <c r="U50" i="11" s="1"/>
  <c r="K49" i="11" l="1"/>
  <c r="K50" i="11" s="1"/>
  <c r="K39" i="15"/>
  <c r="S62" i="16" l="1"/>
  <c r="T39" i="15" l="1"/>
  <c r="C8" i="19" l="1"/>
  <c r="C9" i="19" s="1"/>
  <c r="T8" i="19" l="1"/>
  <c r="T9" i="19" s="1"/>
  <c r="S8" i="19"/>
  <c r="S9" i="19" s="1"/>
  <c r="R8" i="19"/>
  <c r="R9" i="19" s="1"/>
  <c r="O8" i="19"/>
  <c r="O9" i="19" s="1"/>
  <c r="L8" i="19"/>
  <c r="L9" i="19" s="1"/>
  <c r="J8" i="19"/>
  <c r="J9" i="19" s="1"/>
  <c r="H8" i="19"/>
  <c r="H9" i="19" s="1"/>
  <c r="F8" i="19"/>
  <c r="F9" i="19" s="1"/>
  <c r="T28" i="18"/>
  <c r="T29" i="18" s="1"/>
  <c r="S28" i="18"/>
  <c r="S29" i="18" s="1"/>
  <c r="R28" i="18"/>
  <c r="R29" i="18" s="1"/>
  <c r="O28" i="18"/>
  <c r="O29" i="18" s="1"/>
  <c r="L28" i="18"/>
  <c r="L29" i="18" s="1"/>
  <c r="J28" i="18"/>
  <c r="J29" i="18" s="1"/>
  <c r="H28" i="18"/>
  <c r="H29" i="18" s="1"/>
  <c r="F28" i="18"/>
  <c r="F29" i="18" s="1"/>
  <c r="C28" i="18"/>
  <c r="C29" i="18" s="1"/>
  <c r="T18" i="18"/>
  <c r="T19" i="18" s="1"/>
  <c r="S18" i="18"/>
  <c r="S19" i="18" s="1"/>
  <c r="R18" i="18"/>
  <c r="R19" i="18" s="1"/>
  <c r="O18" i="18"/>
  <c r="O19" i="18" s="1"/>
  <c r="L18" i="18"/>
  <c r="L19" i="18" s="1"/>
  <c r="H18" i="18"/>
  <c r="H19" i="18" s="1"/>
  <c r="F18" i="18"/>
  <c r="F19" i="18" s="1"/>
  <c r="C18" i="18"/>
  <c r="C19" i="18" s="1"/>
  <c r="T62" i="16" l="1"/>
  <c r="K62" i="16"/>
  <c r="T63" i="16"/>
  <c r="K63" i="16"/>
  <c r="S39" i="15" l="1"/>
  <c r="S40" i="15"/>
  <c r="K40" i="15"/>
  <c r="T8" i="18" l="1"/>
  <c r="T9" i="18" s="1"/>
  <c r="S8" i="18"/>
  <c r="S9" i="18" s="1"/>
  <c r="R8" i="18"/>
  <c r="R9" i="18" s="1"/>
  <c r="O8" i="18"/>
  <c r="O9" i="18" s="1"/>
  <c r="L8" i="18"/>
  <c r="L9" i="18" s="1"/>
  <c r="J8" i="18"/>
  <c r="J9" i="18" s="1"/>
  <c r="H8" i="18"/>
  <c r="H9" i="18" s="1"/>
  <c r="F8" i="18"/>
  <c r="F9" i="18" s="1"/>
  <c r="C9" i="18"/>
  <c r="S49" i="11"/>
  <c r="S50" i="11" s="1"/>
  <c r="D49" i="11"/>
  <c r="D50" i="11" s="1"/>
  <c r="U62" i="16" l="1"/>
  <c r="U63" i="16" s="1"/>
  <c r="P62" i="16"/>
  <c r="P63" i="16" s="1"/>
  <c r="M62" i="16"/>
  <c r="M63" i="16" s="1"/>
  <c r="I62" i="16"/>
  <c r="I63" i="16" s="1"/>
  <c r="G62" i="16"/>
  <c r="G63" i="16" s="1"/>
  <c r="D62" i="16"/>
  <c r="D63" i="16" s="1"/>
  <c r="U39" i="15"/>
  <c r="U40" i="15" s="1"/>
  <c r="P39" i="15"/>
  <c r="P40" i="15" s="1"/>
  <c r="M39" i="15"/>
  <c r="M40" i="15" s="1"/>
  <c r="I39" i="15"/>
  <c r="I40" i="15" s="1"/>
  <c r="G39" i="15"/>
  <c r="G40" i="15" s="1"/>
  <c r="D39" i="15"/>
  <c r="D40" i="15" s="1"/>
  <c r="P49" i="11" l="1"/>
  <c r="P50" i="11" s="1"/>
  <c r="M49" i="11"/>
  <c r="M50" i="11" s="1"/>
  <c r="T40" i="15"/>
  <c r="S63" i="16"/>
  <c r="U70" i="14" l="1"/>
  <c r="U71" i="14" s="1"/>
  <c r="P70" i="14"/>
  <c r="P71" i="14" s="1"/>
  <c r="M70" i="14" l="1"/>
  <c r="M71" i="14" s="1"/>
  <c r="S70" i="14"/>
  <c r="S71" i="14" s="1"/>
  <c r="T70" i="14"/>
  <c r="T71" i="14" s="1"/>
  <c r="K70" i="14" l="1"/>
  <c r="K71" i="14" s="1"/>
  <c r="I70" i="14"/>
  <c r="I71" i="14" s="1"/>
  <c r="D70" i="14" l="1"/>
  <c r="D71" i="14" s="1"/>
  <c r="G70" i="14"/>
  <c r="G71" i="14" s="1"/>
</calcChain>
</file>

<file path=xl/sharedStrings.xml><?xml version="1.0" encoding="utf-8"?>
<sst xmlns="http://schemas.openxmlformats.org/spreadsheetml/2006/main" count="655" uniqueCount="266">
  <si>
    <t>Počet obyvatel</t>
  </si>
  <si>
    <t>Provozní doba</t>
  </si>
  <si>
    <t>Knihovní fond</t>
  </si>
  <si>
    <t>Přístup k internetu</t>
  </si>
  <si>
    <t>Katalog na internetu</t>
  </si>
  <si>
    <t>Standard</t>
  </si>
  <si>
    <t>Dosahuje minima ano/ne</t>
  </si>
  <si>
    <t>Náklady na knihovní fond</t>
  </si>
  <si>
    <t>% obměny knihovního fondu</t>
  </si>
  <si>
    <t>Skutečnost</t>
  </si>
  <si>
    <t>Alšovice</t>
  </si>
  <si>
    <t>Bratříkov</t>
  </si>
  <si>
    <t>Držkov</t>
  </si>
  <si>
    <t>Frýdštejn</t>
  </si>
  <si>
    <t>Huť</t>
  </si>
  <si>
    <t>Janov nad Nisou</t>
  </si>
  <si>
    <t>Josefův Důl</t>
  </si>
  <si>
    <t>Koberovy</t>
  </si>
  <si>
    <t>Líšný</t>
  </si>
  <si>
    <t>Loužnice</t>
  </si>
  <si>
    <t>Malá Skála</t>
  </si>
  <si>
    <t>Maršovice</t>
  </si>
  <si>
    <t>Radčice</t>
  </si>
  <si>
    <t>Rádlo</t>
  </si>
  <si>
    <t>Skuhrov</t>
  </si>
  <si>
    <t>Vlastiboř</t>
  </si>
  <si>
    <t>Zásada</t>
  </si>
  <si>
    <t>Zlatá Olešnice</t>
  </si>
  <si>
    <t>Bělá u Turnova</t>
  </si>
  <si>
    <t>Benešov</t>
  </si>
  <si>
    <t>Bozkov</t>
  </si>
  <si>
    <t>Bradlecká Lhota</t>
  </si>
  <si>
    <t>Bukovina</t>
  </si>
  <si>
    <t>Čistá u Horek</t>
  </si>
  <si>
    <t>Dolní Štěpanice</t>
  </si>
  <si>
    <t>Hnanice</t>
  </si>
  <si>
    <t>Horní Branná</t>
  </si>
  <si>
    <t>Chuchelna</t>
  </si>
  <si>
    <t>Jesenný</t>
  </si>
  <si>
    <t>Karlovice</t>
  </si>
  <si>
    <t>Klokočí</t>
  </si>
  <si>
    <t>Košťálov</t>
  </si>
  <si>
    <t>Kruh</t>
  </si>
  <si>
    <t>Ktová</t>
  </si>
  <si>
    <t>Levínská Olešnice</t>
  </si>
  <si>
    <t>Libštát</t>
  </si>
  <si>
    <t>Loktuše</t>
  </si>
  <si>
    <t>Loučky</t>
  </si>
  <si>
    <t>Loukov</t>
  </si>
  <si>
    <t>Martinice</t>
  </si>
  <si>
    <t>Modřišice</t>
  </si>
  <si>
    <t>Mříčná</t>
  </si>
  <si>
    <t>Ohrazenice</t>
  </si>
  <si>
    <t>Olešnice</t>
  </si>
  <si>
    <t>Peřimov</t>
  </si>
  <si>
    <t>Poniklá</t>
  </si>
  <si>
    <t>Přepeře</t>
  </si>
  <si>
    <t>Příkrý</t>
  </si>
  <si>
    <t>Rakousy</t>
  </si>
  <si>
    <t>Roudnice</t>
  </si>
  <si>
    <t>Roztoky u Semil</t>
  </si>
  <si>
    <t>Slaná</t>
  </si>
  <si>
    <t>Smrčí</t>
  </si>
  <si>
    <t>Stružinec</t>
  </si>
  <si>
    <t>Studenec</t>
  </si>
  <si>
    <t>Svojek</t>
  </si>
  <si>
    <t>Syřenov</t>
  </si>
  <si>
    <t>Tatobity</t>
  </si>
  <si>
    <t>Valteřice</t>
  </si>
  <si>
    <t>Vesec</t>
  </si>
  <si>
    <t>Veselá</t>
  </si>
  <si>
    <t>Všeň</t>
  </si>
  <si>
    <t>Vyskeř</t>
  </si>
  <si>
    <t>Desná</t>
  </si>
  <si>
    <t>Smržovka</t>
  </si>
  <si>
    <t>Tanvald</t>
  </si>
  <si>
    <t>Velké Hamry</t>
  </si>
  <si>
    <t>Železný Brod</t>
  </si>
  <si>
    <t>Harrachov</t>
  </si>
  <si>
    <t>Jilemnice</t>
  </si>
  <si>
    <t>Turnov</t>
  </si>
  <si>
    <t>Standard - doporučené minimum hodin týdně</t>
  </si>
  <si>
    <t>Plavy</t>
  </si>
  <si>
    <t xml:space="preserve">Studijní místa pro uživatele
</t>
  </si>
  <si>
    <r>
      <t>Plocha knihovny 
na 1000 obyvatel  -
standard 60m</t>
    </r>
    <r>
      <rPr>
        <b/>
        <sz val="10"/>
        <color theme="1"/>
        <rFont val="Calibri"/>
        <family val="2"/>
        <charset val="238"/>
      </rPr>
      <t>²</t>
    </r>
  </si>
  <si>
    <t>Webová prezentace
ano-1/ne-0</t>
  </si>
  <si>
    <t>Katalog na internetu
ano-1/ne-0</t>
  </si>
  <si>
    <t>Knihovna</t>
  </si>
  <si>
    <t>Náklady na knihovní fond - standard 
30-45 Kč/1 obyv.</t>
  </si>
  <si>
    <t>Jenišovice</t>
  </si>
  <si>
    <t>Jílové u Držkova</t>
  </si>
  <si>
    <t>Jistebsko/Krásná</t>
  </si>
  <si>
    <t>Kořenov</t>
  </si>
  <si>
    <t>Nová Ves nad Nisou</t>
  </si>
  <si>
    <t>Bělá</t>
  </si>
  <si>
    <t>Benecko (Mrklov)</t>
  </si>
  <si>
    <t>Bystrá nad Jizerou</t>
  </si>
  <si>
    <t>Horka u Staré Paky</t>
  </si>
  <si>
    <t>Hrubá Skála</t>
  </si>
  <si>
    <t>Jestřabí v Krkonoších</t>
  </si>
  <si>
    <t>Kundratice</t>
  </si>
  <si>
    <t>Nová Ves nad Popelkou</t>
  </si>
  <si>
    <t>Roztoky u Jilemnice</t>
  </si>
  <si>
    <t>Víchová nad Jizerou</t>
  </si>
  <si>
    <t>Žandov</t>
  </si>
  <si>
    <t>Zákupy</t>
  </si>
  <si>
    <t>Zahrádky</t>
  </si>
  <si>
    <t>Volfartice</t>
  </si>
  <si>
    <t>Velký Valtinov</t>
  </si>
  <si>
    <t>Tuhaň</t>
  </si>
  <si>
    <t>Tachov</t>
  </si>
  <si>
    <t>Svor</t>
  </si>
  <si>
    <t>Svojkov</t>
  </si>
  <si>
    <t>Stvolínky</t>
  </si>
  <si>
    <t>Stružnice</t>
  </si>
  <si>
    <t>Sosnová</t>
  </si>
  <si>
    <t>Slunečná</t>
  </si>
  <si>
    <t>Sloup v Čechách</t>
  </si>
  <si>
    <t>Skalice</t>
  </si>
  <si>
    <t>Prysk</t>
  </si>
  <si>
    <t>Provodín</t>
  </si>
  <si>
    <t>Polevsko</t>
  </si>
  <si>
    <t>Pertoltice pod Ralskem</t>
  </si>
  <si>
    <t>Okrouhlá</t>
  </si>
  <si>
    <t>Okna</t>
  </si>
  <si>
    <t>Nový Oldřichov</t>
  </si>
  <si>
    <t>Noviny pod Ralskem</t>
  </si>
  <si>
    <t>Mařenice</t>
  </si>
  <si>
    <t>Kuřívody</t>
  </si>
  <si>
    <t>Kravaře</t>
  </si>
  <si>
    <t>Jestřebí</t>
  </si>
  <si>
    <t>Chlum</t>
  </si>
  <si>
    <t>Horní Police</t>
  </si>
  <si>
    <t>Holany</t>
  </si>
  <si>
    <t>Dubnice</t>
  </si>
  <si>
    <t>Dubá</t>
  </si>
  <si>
    <t>Deštná</t>
  </si>
  <si>
    <t>Břevniště</t>
  </si>
  <si>
    <t>Brniště</t>
  </si>
  <si>
    <t>Bezděz</t>
  </si>
  <si>
    <t>Stráž pod Ralskem</t>
  </si>
  <si>
    <t>Nový Bor</t>
  </si>
  <si>
    <t>Mimoň</t>
  </si>
  <si>
    <t>Kamenický Šenov</t>
  </si>
  <si>
    <t>Doksy</t>
  </si>
  <si>
    <t>Cvikov</t>
  </si>
  <si>
    <t>Žďárek</t>
  </si>
  <si>
    <t>Zdislava</t>
  </si>
  <si>
    <t>Všelibice</t>
  </si>
  <si>
    <t>Vlastibořice</t>
  </si>
  <si>
    <t>Vítkov</t>
  </si>
  <si>
    <t>Višňová</t>
  </si>
  <si>
    <t>Šimonovice</t>
  </si>
  <si>
    <t>Svijany</t>
  </si>
  <si>
    <t>Svijanský Újezd</t>
  </si>
  <si>
    <t>Světlá p. J. - Hodky</t>
  </si>
  <si>
    <t>Stráž nad Nisou</t>
  </si>
  <si>
    <t>Soběslavice</t>
  </si>
  <si>
    <t>Rynoltice</t>
  </si>
  <si>
    <t>Rozstání</t>
  </si>
  <si>
    <t>Radimovice</t>
  </si>
  <si>
    <t>Příšovice</t>
  </si>
  <si>
    <t>Proseč p. J.</t>
  </si>
  <si>
    <t>Pertoltice</t>
  </si>
  <si>
    <t>Pěnčín</t>
  </si>
  <si>
    <t>Paceřice</t>
  </si>
  <si>
    <t>Osečná</t>
  </si>
  <si>
    <t>Oldřichov v Hájích</t>
  </si>
  <si>
    <t>Nová Ves</t>
  </si>
  <si>
    <t>Lažany</t>
  </si>
  <si>
    <t>Lázně Libverda</t>
  </si>
  <si>
    <t>Kunratice</t>
  </si>
  <si>
    <t>Křižany</t>
  </si>
  <si>
    <t>Kryštofovo Údolí</t>
  </si>
  <si>
    <t>Krásný Les</t>
  </si>
  <si>
    <t>Kobyly</t>
  </si>
  <si>
    <t>Jeřmanice</t>
  </si>
  <si>
    <t>Janův Důl</t>
  </si>
  <si>
    <t>Horní Řasnice</t>
  </si>
  <si>
    <t>Hlavice</t>
  </si>
  <si>
    <t>Heřmanice</t>
  </si>
  <si>
    <t>Habartice</t>
  </si>
  <si>
    <t>Dolní Řasnice</t>
  </si>
  <si>
    <t>Dlouhý Most</t>
  </si>
  <si>
    <t>Dětřichov</t>
  </si>
  <si>
    <t>Černousy</t>
  </si>
  <si>
    <t>Bulovka</t>
  </si>
  <si>
    <t>Bílý Potok</t>
  </si>
  <si>
    <t>Bílý Kostel</t>
  </si>
  <si>
    <t>Bílá</t>
  </si>
  <si>
    <t>Raspenava</t>
  </si>
  <si>
    <t>Chrastava</t>
  </si>
  <si>
    <t>Chotyně</t>
  </si>
  <si>
    <t>Hejnice</t>
  </si>
  <si>
    <t>Frýdlant</t>
  </si>
  <si>
    <t>Český Dub</t>
  </si>
  <si>
    <t>% obnovy KF - standard 7%</t>
  </si>
  <si>
    <t>Počet akcí</t>
  </si>
  <si>
    <t xml:space="preserve">Kulturní a vzdělávací aktivity
</t>
  </si>
  <si>
    <t>Česká Lípa</t>
  </si>
  <si>
    <t>Počet míst</t>
  </si>
  <si>
    <t>Počet internetových stanic</t>
  </si>
  <si>
    <t>Jablonné v Podještědí</t>
  </si>
  <si>
    <t xml:space="preserve">Standard plní ze 34 knihoven </t>
  </si>
  <si>
    <t>Jablonec nad Nisou</t>
  </si>
  <si>
    <t>Lučany</t>
  </si>
  <si>
    <t>Jiřetín pod Bukovou</t>
  </si>
  <si>
    <t>KVK v Liberci</t>
  </si>
  <si>
    <t>Hrádek nad Nisou</t>
  </si>
  <si>
    <t>Vratislavice</t>
  </si>
  <si>
    <t>Cetenov-Hrubý Lesnov</t>
  </si>
  <si>
    <t>Jindřichovice</t>
  </si>
  <si>
    <t>Semily</t>
  </si>
  <si>
    <t>Jablonec nad Jizerou</t>
  </si>
  <si>
    <t>Lomnice nad Popelkou</t>
  </si>
  <si>
    <t>Rokytnice nad Jizerou</t>
  </si>
  <si>
    <t>Vysoké nad Jizerou</t>
  </si>
  <si>
    <t>Veselá - Kotelsko</t>
  </si>
  <si>
    <t xml:space="preserve">Standard plní ze 65 knihoven </t>
  </si>
  <si>
    <t>Albrechtice v Jizerských h.</t>
  </si>
  <si>
    <t>Rychnov u Jablonce n. N.</t>
  </si>
  <si>
    <t>Hodkovice n. Mohelkou</t>
  </si>
  <si>
    <t>Nové Město p. Smrkem</t>
  </si>
  <si>
    <t>Rovensko p. Troskami</t>
  </si>
  <si>
    <t>Krajská knihovna / knihovna pověřená regionální funkcí</t>
  </si>
  <si>
    <t>% obnovy knihovního fondu</t>
  </si>
  <si>
    <t>Webová prezentace</t>
  </si>
  <si>
    <t>Plocha knihovny 
na 1000 obyvatel</t>
  </si>
  <si>
    <t>Standard plní ze 34 knihoven v %</t>
  </si>
  <si>
    <t xml:space="preserve">Standard plní ze 4 knihoven </t>
  </si>
  <si>
    <t>Standard plní ze 4 knihoven v %</t>
  </si>
  <si>
    <t xml:space="preserve">Standard plní z 57 knihoven </t>
  </si>
  <si>
    <t>Standard plní z 57 knihoven v %</t>
  </si>
  <si>
    <t>Standard plní ze 65 knihoven v %</t>
  </si>
  <si>
    <t>Profesionální knihovny</t>
  </si>
  <si>
    <t>Neprofesionální knihovny</t>
  </si>
  <si>
    <t>Českolipsko</t>
  </si>
  <si>
    <t>Jablonecko</t>
  </si>
  <si>
    <t>Liberecko</t>
  </si>
  <si>
    <t>Semilsko</t>
  </si>
  <si>
    <t>MK Česká Lípa</t>
  </si>
  <si>
    <t xml:space="preserve">MK Jablonec n. N. </t>
  </si>
  <si>
    <t>MK Semily</t>
  </si>
  <si>
    <t xml:space="preserve">Standard plní ze 32 knihoven </t>
  </si>
  <si>
    <t>Standard plní ze 32 knihoven v %</t>
  </si>
  <si>
    <t>Kvalifikace a vzdělávání pracovníků knihovny</t>
  </si>
  <si>
    <t>Měření spokojenosti uživatelů knihovny
ano-1/ne-0</t>
  </si>
  <si>
    <t>Kulturní a vzdělávací aktivity</t>
  </si>
  <si>
    <t>Měření spokojenosti uživatelů knihovny</t>
  </si>
  <si>
    <t>Okresy</t>
  </si>
  <si>
    <t xml:space="preserve">Kvalifikace a vzdělávání pracovníků knihovny
</t>
  </si>
  <si>
    <t xml:space="preserve">Standard plní ze 44 knihoven </t>
  </si>
  <si>
    <t>Standard plní ze 44 knihoven v %</t>
  </si>
  <si>
    <t xml:space="preserve">Standard plní z 200 knihoven </t>
  </si>
  <si>
    <t>Standard plní z 200 knihoven v %</t>
  </si>
  <si>
    <t xml:space="preserve">Standard plní ze 164 knihoven </t>
  </si>
  <si>
    <t>Standard plní ze 164 knihoven v %</t>
  </si>
  <si>
    <t>Plnění vybraných doporučených standardů veřejných knihovnických a informačních služeb v knihovnách Libereckého kraje v roce 2022 podle typu knihoven</t>
  </si>
  <si>
    <t>Plnění vybraných doporučených standardů veřejných knihovnických a informačních služeb v knihovnách Libereckého kraje v roce 2022 podle okresů</t>
  </si>
  <si>
    <t>Plnění vybraných doporučených standardů veřejných knihovnických a informačních služeb v knihovnách Českolipska v roce 2022</t>
  </si>
  <si>
    <t>Plnění vybraných doporučených standardů veřejných knihovnických a informačních služeb v knihovnách Jablonecka v roce 2022</t>
  </si>
  <si>
    <t>Plnění vybraných doporučených standardů veřejných knihovnických a informačních služeb v knihovnách Liberecka v roce 2022</t>
  </si>
  <si>
    <t>Plnění vybraných doporučených standardů veřejných knihovnických a informačních služeb v knihovnách Semilska v roce 2022</t>
  </si>
  <si>
    <t>Z 11 standardů plní</t>
  </si>
  <si>
    <t>nehodnotit</t>
  </si>
  <si>
    <t>% zaměstnanců, kteří splnili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</si>
</sst>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-* #,##0.0\ [$Kč-405]_-;\-* #,##0.0\ [$Kč-405]_-;_-* &quot;-&quot;??\ [$Kč-405]_-;_-@_-"/>
    <numFmt numFmtId="166" formatCode="0.0%"/>
  </numFmts>
  <fonts count="11" x14ac:knownFonts="1"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1E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2" tint="-0.24994659260841701"/>
        <bgColor rgb="FFFFFFFF"/>
      </patternFill>
    </fill>
    <fill>
      <patternFill patternType="solid">
        <fgColor theme="5" tint="0.599963377788628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165" fontId="0" fillId="0" borderId="0"/>
    <xf numFmtId="0" fontId="10" fillId="0" borderId="0"/>
  </cellStyleXfs>
  <cellXfs count="369">
    <xf numFmtId="165" fontId="0" fillId="0" borderId="0" xfId="0"/>
    <xf numFmtId="165" fontId="0" fillId="0" borderId="0" xfId="0" applyFill="1"/>
    <xf numFmtId="165" fontId="3" fillId="5" borderId="11" xfId="0" applyFont="1" applyFill="1" applyBorder="1" applyAlignment="1">
      <alignment vertical="center"/>
    </xf>
    <xf numFmtId="165" fontId="4" fillId="0" borderId="0" xfId="0" applyFont="1" applyAlignment="1">
      <alignment vertical="center"/>
    </xf>
    <xf numFmtId="3" fontId="2" fillId="0" borderId="15" xfId="0" applyNumberFormat="1" applyFont="1" applyBorder="1"/>
    <xf numFmtId="1" fontId="1" fillId="5" borderId="15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3" fontId="2" fillId="0" borderId="23" xfId="0" applyNumberFormat="1" applyFont="1" applyBorder="1"/>
    <xf numFmtId="164" fontId="2" fillId="0" borderId="20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/>
    <xf numFmtId="1" fontId="1" fillId="5" borderId="7" xfId="0" applyNumberFormat="1" applyFont="1" applyFill="1" applyBorder="1" applyAlignment="1">
      <alignment horizontal="center" vertical="center"/>
    </xf>
    <xf numFmtId="165" fontId="0" fillId="0" borderId="0" xfId="0" applyFill="1" applyBorder="1" applyAlignment="1">
      <alignment vertical="center"/>
    </xf>
    <xf numFmtId="165" fontId="3" fillId="0" borderId="0" xfId="0" applyFont="1" applyFill="1" applyBorder="1" applyAlignment="1">
      <alignment vertical="center"/>
    </xf>
    <xf numFmtId="1" fontId="1" fillId="5" borderId="26" xfId="0" applyNumberFormat="1" applyFont="1" applyFill="1" applyBorder="1" applyAlignment="1">
      <alignment horizontal="center" vertical="center"/>
    </xf>
    <xf numFmtId="1" fontId="1" fillId="5" borderId="25" xfId="0" applyNumberFormat="1" applyFont="1" applyFill="1" applyBorder="1" applyAlignment="1">
      <alignment horizontal="center" vertical="center"/>
    </xf>
    <xf numFmtId="1" fontId="1" fillId="5" borderId="27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5" fontId="0" fillId="5" borderId="12" xfId="0" applyFill="1" applyBorder="1"/>
    <xf numFmtId="0" fontId="2" fillId="2" borderId="2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3" borderId="20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2" fillId="4" borderId="20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7" borderId="5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2" fillId="4" borderId="10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1" fillId="4" borderId="9" xfId="0" applyNumberFormat="1" applyFont="1" applyFill="1" applyBorder="1" applyAlignment="1">
      <alignment horizontal="center" vertical="center"/>
    </xf>
    <xf numFmtId="0" fontId="1" fillId="6" borderId="7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NumberFormat="1" applyFill="1"/>
    <xf numFmtId="0" fontId="1" fillId="6" borderId="2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1" fillId="7" borderId="32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Continuous"/>
    </xf>
    <xf numFmtId="0" fontId="0" fillId="0" borderId="0" xfId="0" applyNumberForma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 textRotation="90" wrapText="1"/>
    </xf>
    <xf numFmtId="0" fontId="0" fillId="2" borderId="4" xfId="0" applyNumberFormat="1" applyFill="1" applyBorder="1" applyAlignment="1">
      <alignment horizontal="center" vertical="center" textRotation="90" wrapText="1"/>
    </xf>
    <xf numFmtId="0" fontId="0" fillId="2" borderId="5" xfId="0" applyNumberFormat="1" applyFont="1" applyFill="1" applyBorder="1" applyAlignment="1">
      <alignment horizontal="center" vertical="center" textRotation="90" wrapText="1"/>
    </xf>
    <xf numFmtId="0" fontId="0" fillId="0" borderId="6" xfId="0" applyNumberFormat="1" applyFill="1" applyBorder="1" applyAlignment="1">
      <alignment horizontal="center" vertical="center" textRotation="90" wrapText="1"/>
    </xf>
    <xf numFmtId="0" fontId="0" fillId="0" borderId="5" xfId="0" applyNumberFormat="1" applyFill="1" applyBorder="1" applyAlignment="1">
      <alignment horizontal="center" vertical="center" textRotation="90" wrapText="1"/>
    </xf>
    <xf numFmtId="0" fontId="0" fillId="3" borderId="6" xfId="0" applyNumberFormat="1" applyFill="1" applyBorder="1" applyAlignment="1">
      <alignment horizontal="center" vertical="center" textRotation="90" wrapText="1"/>
    </xf>
    <xf numFmtId="0" fontId="0" fillId="3" borderId="4" xfId="0" applyNumberFormat="1" applyFill="1" applyBorder="1" applyAlignment="1">
      <alignment horizontal="center" vertical="center" textRotation="90" wrapText="1"/>
    </xf>
    <xf numFmtId="0" fontId="0" fillId="3" borderId="5" xfId="0" applyNumberFormat="1" applyFill="1" applyBorder="1" applyAlignment="1">
      <alignment horizontal="center" vertical="center" textRotation="90" wrapText="1"/>
    </xf>
    <xf numFmtId="0" fontId="0" fillId="4" borderId="6" xfId="0" applyNumberFormat="1" applyFill="1" applyBorder="1" applyAlignment="1">
      <alignment horizontal="center" vertical="center" textRotation="90" wrapText="1"/>
    </xf>
    <xf numFmtId="0" fontId="0" fillId="4" borderId="4" xfId="0" applyNumberFormat="1" applyFill="1" applyBorder="1" applyAlignment="1">
      <alignment horizontal="center" vertical="center" textRotation="90" wrapText="1"/>
    </xf>
    <xf numFmtId="0" fontId="0" fillId="4" borderId="5" xfId="0" applyNumberFormat="1" applyFill="1" applyBorder="1" applyAlignment="1">
      <alignment horizontal="center" vertical="center" textRotation="90" wrapText="1"/>
    </xf>
    <xf numFmtId="0" fontId="0" fillId="8" borderId="6" xfId="0" applyNumberFormat="1" applyFill="1" applyBorder="1" applyAlignment="1">
      <alignment horizontal="center" vertical="center" textRotation="90" wrapText="1"/>
    </xf>
    <xf numFmtId="0" fontId="0" fillId="8" borderId="4" xfId="0" applyNumberFormat="1" applyFill="1" applyBorder="1" applyAlignment="1">
      <alignment horizontal="center" vertical="center" textRotation="90" wrapText="1"/>
    </xf>
    <xf numFmtId="0" fontId="0" fillId="8" borderId="5" xfId="0" applyNumberFormat="1" applyFill="1" applyBorder="1" applyAlignment="1">
      <alignment horizontal="center" vertical="center" textRotation="90" wrapText="1"/>
    </xf>
    <xf numFmtId="0" fontId="2" fillId="8" borderId="20" xfId="0" applyNumberFormat="1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2" fillId="8" borderId="6" xfId="0" applyNumberFormat="1" applyFont="1" applyFill="1" applyBorder="1" applyAlignment="1">
      <alignment horizontal="center" vertical="center"/>
    </xf>
    <xf numFmtId="0" fontId="2" fillId="8" borderId="4" xfId="0" applyNumberFormat="1" applyFont="1" applyFill="1" applyBorder="1" applyAlignment="1">
      <alignment horizontal="center" vertical="center"/>
    </xf>
    <xf numFmtId="0" fontId="1" fillId="8" borderId="5" xfId="0" applyNumberFormat="1" applyFont="1" applyFill="1" applyBorder="1" applyAlignment="1">
      <alignment horizontal="center" vertical="center"/>
    </xf>
    <xf numFmtId="0" fontId="2" fillId="8" borderId="10" xfId="0" applyNumberFormat="1" applyFont="1" applyFill="1" applyBorder="1" applyAlignment="1">
      <alignment horizontal="center" vertical="center"/>
    </xf>
    <xf numFmtId="0" fontId="2" fillId="8" borderId="8" xfId="0" applyNumberFormat="1" applyFont="1" applyFill="1" applyBorder="1" applyAlignment="1">
      <alignment horizontal="center" vertical="center"/>
    </xf>
    <xf numFmtId="0" fontId="1" fillId="8" borderId="9" xfId="0" applyNumberFormat="1" applyFont="1" applyFill="1" applyBorder="1" applyAlignment="1">
      <alignment horizontal="center" vertical="center"/>
    </xf>
    <xf numFmtId="165" fontId="0" fillId="0" borderId="0" xfId="0" applyBorder="1"/>
    <xf numFmtId="166" fontId="1" fillId="6" borderId="13" xfId="0" applyNumberFormat="1" applyFont="1" applyFill="1" applyBorder="1" applyAlignment="1">
      <alignment horizontal="center" vertical="center"/>
    </xf>
    <xf numFmtId="166" fontId="1" fillId="7" borderId="26" xfId="0" applyNumberFormat="1" applyFont="1" applyFill="1" applyBorder="1" applyAlignment="1">
      <alignment horizontal="center" vertical="center"/>
    </xf>
    <xf numFmtId="166" fontId="0" fillId="0" borderId="0" xfId="0" applyNumberFormat="1"/>
    <xf numFmtId="10" fontId="0" fillId="0" borderId="0" xfId="0" applyNumberFormat="1" applyFill="1" applyBorder="1" applyAlignment="1">
      <alignment vertical="center"/>
    </xf>
    <xf numFmtId="10" fontId="0" fillId="0" borderId="0" xfId="0" applyNumberFormat="1"/>
    <xf numFmtId="165" fontId="1" fillId="0" borderId="33" xfId="0" applyFont="1" applyBorder="1" applyAlignment="1">
      <alignment vertical="center"/>
    </xf>
    <xf numFmtId="165" fontId="1" fillId="0" borderId="19" xfId="0" applyFont="1" applyBorder="1" applyAlignment="1">
      <alignment vertical="center"/>
    </xf>
    <xf numFmtId="165" fontId="1" fillId="0" borderId="40" xfId="0" applyFont="1" applyBorder="1" applyAlignment="1">
      <alignment vertical="center"/>
    </xf>
    <xf numFmtId="1" fontId="1" fillId="6" borderId="13" xfId="0" applyNumberFormat="1" applyFont="1" applyFill="1" applyBorder="1" applyAlignment="1">
      <alignment horizontal="center" vertical="center"/>
    </xf>
    <xf numFmtId="1" fontId="1" fillId="7" borderId="26" xfId="0" applyNumberFormat="1" applyFont="1" applyFill="1" applyBorder="1" applyAlignment="1">
      <alignment horizontal="center" vertical="center"/>
    </xf>
    <xf numFmtId="1" fontId="2" fillId="7" borderId="2" xfId="0" applyNumberFormat="1" applyFont="1" applyFill="1" applyBorder="1" applyAlignment="1">
      <alignment horizontal="center" vertical="center"/>
    </xf>
    <xf numFmtId="1" fontId="2" fillId="7" borderId="5" xfId="0" applyNumberFormat="1" applyFont="1" applyFill="1" applyBorder="1" applyAlignment="1">
      <alignment horizontal="center" vertical="center"/>
    </xf>
    <xf numFmtId="1" fontId="2" fillId="6" borderId="23" xfId="0" applyNumberFormat="1" applyFont="1" applyFill="1" applyBorder="1" applyAlignment="1">
      <alignment horizontal="center" vertical="center"/>
    </xf>
    <xf numFmtId="1" fontId="2" fillId="6" borderId="15" xfId="0" applyNumberFormat="1" applyFont="1" applyFill="1" applyBorder="1" applyAlignment="1">
      <alignment horizontal="center" vertical="center"/>
    </xf>
    <xf numFmtId="1" fontId="2" fillId="6" borderId="50" xfId="0" applyNumberFormat="1" applyFont="1" applyFill="1" applyBorder="1" applyAlignment="1">
      <alignment horizontal="center" vertical="center"/>
    </xf>
    <xf numFmtId="165" fontId="6" fillId="0" borderId="0" xfId="0" applyFont="1" applyAlignment="1">
      <alignment vertical="center"/>
    </xf>
    <xf numFmtId="3" fontId="2" fillId="0" borderId="23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1" fontId="1" fillId="5" borderId="23" xfId="0" applyNumberFormat="1" applyFont="1" applyFill="1" applyBorder="1" applyAlignment="1">
      <alignment horizontal="center" vertical="center"/>
    </xf>
    <xf numFmtId="1" fontId="1" fillId="8" borderId="26" xfId="0" applyNumberFormat="1" applyFont="1" applyFill="1" applyBorder="1" applyAlignment="1">
      <alignment horizontal="center" vertical="center"/>
    </xf>
    <xf numFmtId="166" fontId="1" fillId="8" borderId="26" xfId="0" applyNumberFormat="1" applyFont="1" applyFill="1" applyBorder="1" applyAlignment="1">
      <alignment horizontal="center" vertical="center"/>
    </xf>
    <xf numFmtId="0" fontId="1" fillId="9" borderId="2" xfId="0" applyNumberFormat="1" applyFont="1" applyFill="1" applyBorder="1" applyAlignment="1">
      <alignment horizontal="center" vertical="center"/>
    </xf>
    <xf numFmtId="0" fontId="1" fillId="9" borderId="5" xfId="0" applyNumberFormat="1" applyFont="1" applyFill="1" applyBorder="1" applyAlignment="1">
      <alignment horizontal="center" vertical="center"/>
    </xf>
    <xf numFmtId="0" fontId="1" fillId="9" borderId="32" xfId="0" applyNumberFormat="1" applyFont="1" applyFill="1" applyBorder="1" applyAlignment="1">
      <alignment horizontal="center" vertical="center"/>
    </xf>
    <xf numFmtId="1" fontId="1" fillId="9" borderId="26" xfId="0" applyNumberFormat="1" applyFont="1" applyFill="1" applyBorder="1" applyAlignment="1">
      <alignment horizontal="center" vertical="center"/>
    </xf>
    <xf numFmtId="166" fontId="1" fillId="9" borderId="26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1" fontId="2" fillId="9" borderId="5" xfId="0" applyNumberFormat="1" applyFont="1" applyFill="1" applyBorder="1" applyAlignment="1">
      <alignment horizontal="center" vertical="center"/>
    </xf>
    <xf numFmtId="1" fontId="2" fillId="8" borderId="2" xfId="0" applyNumberFormat="1" applyFont="1" applyFill="1" applyBorder="1" applyAlignment="1">
      <alignment horizontal="center" vertical="center"/>
    </xf>
    <xf numFmtId="1" fontId="2" fillId="8" borderId="5" xfId="0" applyNumberFormat="1" applyFont="1" applyFill="1" applyBorder="1" applyAlignment="1">
      <alignment horizontal="center" vertical="center"/>
    </xf>
    <xf numFmtId="1" fontId="2" fillId="9" borderId="23" xfId="0" applyNumberFormat="1" applyFont="1" applyFill="1" applyBorder="1" applyAlignment="1">
      <alignment horizontal="center" vertical="center"/>
    </xf>
    <xf numFmtId="1" fontId="2" fillId="9" borderId="15" xfId="0" applyNumberFormat="1" applyFont="1" applyFill="1" applyBorder="1" applyAlignment="1">
      <alignment horizontal="center" vertical="center"/>
    </xf>
    <xf numFmtId="1" fontId="2" fillId="9" borderId="50" xfId="0" applyNumberFormat="1" applyFont="1" applyFill="1" applyBorder="1" applyAlignment="1">
      <alignment horizontal="center" vertical="center"/>
    </xf>
    <xf numFmtId="1" fontId="1" fillId="9" borderId="13" xfId="0" applyNumberFormat="1" applyFont="1" applyFill="1" applyBorder="1" applyAlignment="1">
      <alignment horizontal="center" vertical="center"/>
    </xf>
    <xf numFmtId="166" fontId="1" fillId="9" borderId="13" xfId="0" applyNumberFormat="1" applyFont="1" applyFill="1" applyBorder="1" applyAlignment="1">
      <alignment horizontal="center" vertical="center"/>
    </xf>
    <xf numFmtId="0" fontId="0" fillId="10" borderId="6" xfId="0" applyNumberFormat="1" applyFill="1" applyBorder="1" applyAlignment="1">
      <alignment horizontal="center" vertical="center" textRotation="90" wrapText="1"/>
    </xf>
    <xf numFmtId="0" fontId="0" fillId="10" borderId="4" xfId="0" applyNumberFormat="1" applyFill="1" applyBorder="1" applyAlignment="1">
      <alignment horizontal="center" vertical="center" textRotation="90" wrapText="1"/>
    </xf>
    <xf numFmtId="0" fontId="0" fillId="10" borderId="5" xfId="0" applyNumberFormat="1" applyFill="1" applyBorder="1" applyAlignment="1">
      <alignment horizontal="center" vertical="center" textRotation="90" wrapText="1"/>
    </xf>
    <xf numFmtId="0" fontId="2" fillId="10" borderId="20" xfId="0" applyNumberFormat="1" applyFont="1" applyFill="1" applyBorder="1" applyAlignment="1">
      <alignment horizontal="center" vertical="center"/>
    </xf>
    <xf numFmtId="0" fontId="2" fillId="10" borderId="1" xfId="0" applyNumberFormat="1" applyFont="1" applyFill="1" applyBorder="1" applyAlignment="1">
      <alignment horizontal="center" vertical="center"/>
    </xf>
    <xf numFmtId="0" fontId="1" fillId="10" borderId="2" xfId="0" applyNumberFormat="1" applyFont="1" applyFill="1" applyBorder="1" applyAlignment="1">
      <alignment horizontal="center" vertical="center"/>
    </xf>
    <xf numFmtId="0" fontId="2" fillId="10" borderId="6" xfId="0" applyNumberFormat="1" applyFont="1" applyFill="1" applyBorder="1" applyAlignment="1">
      <alignment horizontal="center" vertical="center"/>
    </xf>
    <xf numFmtId="0" fontId="2" fillId="10" borderId="4" xfId="0" applyNumberFormat="1" applyFont="1" applyFill="1" applyBorder="1" applyAlignment="1">
      <alignment horizontal="center" vertical="center"/>
    </xf>
    <xf numFmtId="0" fontId="1" fillId="10" borderId="5" xfId="0" applyNumberFormat="1" applyFont="1" applyFill="1" applyBorder="1" applyAlignment="1">
      <alignment horizontal="center" vertical="center"/>
    </xf>
    <xf numFmtId="165" fontId="7" fillId="5" borderId="11" xfId="0" applyFont="1" applyFill="1" applyBorder="1" applyAlignment="1">
      <alignment vertical="center"/>
    </xf>
    <xf numFmtId="165" fontId="8" fillId="5" borderId="12" xfId="0" applyFont="1" applyFill="1" applyBorder="1"/>
    <xf numFmtId="1" fontId="9" fillId="6" borderId="13" xfId="0" applyNumberFormat="1" applyFont="1" applyFill="1" applyBorder="1" applyAlignment="1">
      <alignment horizontal="center" vertical="center"/>
    </xf>
    <xf numFmtId="1" fontId="9" fillId="7" borderId="26" xfId="0" applyNumberFormat="1" applyFont="1" applyFill="1" applyBorder="1" applyAlignment="1">
      <alignment horizontal="center" vertical="center"/>
    </xf>
    <xf numFmtId="1" fontId="9" fillId="9" borderId="26" xfId="0" applyNumberFormat="1" applyFont="1" applyFill="1" applyBorder="1" applyAlignment="1">
      <alignment horizontal="center" vertical="center"/>
    </xf>
    <xf numFmtId="1" fontId="9" fillId="8" borderId="26" xfId="0" applyNumberFormat="1" applyFont="1" applyFill="1" applyBorder="1" applyAlignment="1">
      <alignment horizontal="center" vertical="center"/>
    </xf>
    <xf numFmtId="166" fontId="9" fillId="6" borderId="13" xfId="0" applyNumberFormat="1" applyFont="1" applyFill="1" applyBorder="1" applyAlignment="1">
      <alignment horizontal="center" vertical="center"/>
    </xf>
    <xf numFmtId="166" fontId="9" fillId="7" borderId="26" xfId="0" applyNumberFormat="1" applyFont="1" applyFill="1" applyBorder="1" applyAlignment="1">
      <alignment horizontal="center" vertical="center"/>
    </xf>
    <xf numFmtId="166" fontId="9" fillId="9" borderId="26" xfId="0" applyNumberFormat="1" applyFont="1" applyFill="1" applyBorder="1" applyAlignment="1">
      <alignment horizontal="center" vertical="center"/>
    </xf>
    <xf numFmtId="166" fontId="9" fillId="8" borderId="26" xfId="0" applyNumberFormat="1" applyFont="1" applyFill="1" applyBorder="1" applyAlignment="1">
      <alignment horizontal="center" vertical="center"/>
    </xf>
    <xf numFmtId="0" fontId="2" fillId="11" borderId="6" xfId="0" applyNumberFormat="1" applyFont="1" applyFill="1" applyBorder="1" applyAlignment="1">
      <alignment horizontal="center" vertical="center"/>
    </xf>
    <xf numFmtId="0" fontId="2" fillId="11" borderId="4" xfId="0" applyNumberFormat="1" applyFont="1" applyFill="1" applyBorder="1" applyAlignment="1">
      <alignment horizontal="center" vertical="center"/>
    </xf>
    <xf numFmtId="0" fontId="1" fillId="11" borderId="5" xfId="0" applyNumberFormat="1" applyFont="1" applyFill="1" applyBorder="1" applyAlignment="1">
      <alignment horizontal="center" vertical="center"/>
    </xf>
    <xf numFmtId="0" fontId="2" fillId="10" borderId="10" xfId="0" applyNumberFormat="1" applyFont="1" applyFill="1" applyBorder="1" applyAlignment="1">
      <alignment horizontal="center" vertical="center"/>
    </xf>
    <xf numFmtId="0" fontId="2" fillId="10" borderId="8" xfId="0" applyNumberFormat="1" applyFont="1" applyFill="1" applyBorder="1" applyAlignment="1">
      <alignment horizontal="center" vertical="center"/>
    </xf>
    <xf numFmtId="0" fontId="1" fillId="10" borderId="9" xfId="0" applyNumberFormat="1" applyFont="1" applyFill="1" applyBorder="1" applyAlignment="1">
      <alignment horizontal="center" vertical="center"/>
    </xf>
    <xf numFmtId="0" fontId="0" fillId="12" borderId="30" xfId="0" applyNumberFormat="1" applyFill="1" applyBorder="1" applyAlignment="1">
      <alignment horizontal="center" vertical="center" textRotation="90" wrapText="1"/>
    </xf>
    <xf numFmtId="0" fontId="0" fillId="12" borderId="28" xfId="0" applyNumberFormat="1" applyFill="1" applyBorder="1" applyAlignment="1">
      <alignment horizontal="center" vertical="center" textRotation="90" wrapText="1"/>
    </xf>
    <xf numFmtId="0" fontId="0" fillId="12" borderId="18" xfId="0" applyNumberFormat="1" applyFill="1" applyBorder="1" applyAlignment="1">
      <alignment horizontal="center" vertical="center" textRotation="90" wrapText="1"/>
    </xf>
    <xf numFmtId="0" fontId="0" fillId="12" borderId="29" xfId="0" applyNumberFormat="1" applyFill="1" applyBorder="1" applyAlignment="1">
      <alignment horizontal="center" vertical="center" textRotation="90" wrapText="1"/>
    </xf>
    <xf numFmtId="164" fontId="2" fillId="12" borderId="20" xfId="0" applyNumberFormat="1" applyFont="1" applyFill="1" applyBorder="1" applyAlignment="1">
      <alignment horizontal="center" vertical="center"/>
    </xf>
    <xf numFmtId="0" fontId="1" fillId="12" borderId="1" xfId="0" applyNumberFormat="1" applyFont="1" applyFill="1" applyBorder="1" applyAlignment="1">
      <alignment horizontal="center" vertical="center"/>
    </xf>
    <xf numFmtId="164" fontId="0" fillId="12" borderId="28" xfId="0" applyNumberFormat="1" applyFill="1" applyBorder="1" applyAlignment="1" applyProtection="1">
      <alignment horizontal="center"/>
      <protection hidden="1"/>
    </xf>
    <xf numFmtId="0" fontId="1" fillId="12" borderId="2" xfId="0" applyNumberFormat="1" applyFont="1" applyFill="1" applyBorder="1" applyAlignment="1">
      <alignment horizontal="center" vertical="center"/>
    </xf>
    <xf numFmtId="164" fontId="2" fillId="12" borderId="6" xfId="0" applyNumberFormat="1" applyFont="1" applyFill="1" applyBorder="1" applyAlignment="1">
      <alignment horizontal="center" vertical="center"/>
    </xf>
    <xf numFmtId="0" fontId="1" fillId="12" borderId="4" xfId="0" applyNumberFormat="1" applyFont="1" applyFill="1" applyBorder="1" applyAlignment="1">
      <alignment horizontal="center" vertical="center"/>
    </xf>
    <xf numFmtId="164" fontId="0" fillId="12" borderId="4" xfId="0" applyNumberFormat="1" applyFill="1" applyBorder="1" applyAlignment="1" applyProtection="1">
      <alignment horizontal="center"/>
      <protection hidden="1"/>
    </xf>
    <xf numFmtId="0" fontId="1" fillId="12" borderId="5" xfId="0" applyNumberFormat="1" applyFont="1" applyFill="1" applyBorder="1" applyAlignment="1">
      <alignment horizontal="center" vertical="center"/>
    </xf>
    <xf numFmtId="164" fontId="2" fillId="12" borderId="10" xfId="0" applyNumberFormat="1" applyFont="1" applyFill="1" applyBorder="1" applyAlignment="1">
      <alignment horizontal="center" vertical="center"/>
    </xf>
    <xf numFmtId="0" fontId="1" fillId="12" borderId="8" xfId="0" applyNumberFormat="1" applyFont="1" applyFill="1" applyBorder="1" applyAlignment="1">
      <alignment horizontal="center" vertical="center"/>
    </xf>
    <xf numFmtId="164" fontId="0" fillId="12" borderId="18" xfId="0" applyNumberFormat="1" applyFill="1" applyBorder="1" applyAlignment="1" applyProtection="1">
      <alignment horizontal="center"/>
      <protection hidden="1"/>
    </xf>
    <xf numFmtId="0" fontId="1" fillId="12" borderId="9" xfId="0" applyNumberFormat="1" applyFont="1" applyFill="1" applyBorder="1" applyAlignment="1">
      <alignment horizontal="center" vertical="center"/>
    </xf>
    <xf numFmtId="164" fontId="0" fillId="12" borderId="8" xfId="0" applyNumberFormat="1" applyFill="1" applyBorder="1" applyAlignment="1" applyProtection="1">
      <alignment horizontal="center"/>
      <protection hidden="1"/>
    </xf>
    <xf numFmtId="0" fontId="3" fillId="8" borderId="21" xfId="0" applyNumberFormat="1" applyFont="1" applyFill="1" applyBorder="1" applyAlignment="1">
      <alignment horizontal="center" vertical="center" wrapText="1"/>
    </xf>
    <xf numFmtId="0" fontId="3" fillId="8" borderId="22" xfId="0" applyNumberFormat="1" applyFont="1" applyFill="1" applyBorder="1" applyAlignment="1">
      <alignment horizontal="center" vertical="center" wrapText="1"/>
    </xf>
    <xf numFmtId="0" fontId="3" fillId="9" borderId="21" xfId="0" applyNumberFormat="1" applyFont="1" applyFill="1" applyBorder="1" applyAlignment="1">
      <alignment horizontal="center" vertical="center" wrapText="1"/>
    </xf>
    <xf numFmtId="0" fontId="3" fillId="9" borderId="22" xfId="0" applyNumberFormat="1" applyFont="1" applyFill="1" applyBorder="1" applyAlignment="1">
      <alignment horizontal="center" vertical="center" wrapText="1"/>
    </xf>
    <xf numFmtId="1" fontId="1" fillId="10" borderId="11" xfId="0" applyNumberFormat="1" applyFont="1" applyFill="1" applyBorder="1" applyAlignment="1">
      <alignment horizontal="center" vertical="center"/>
    </xf>
    <xf numFmtId="1" fontId="1" fillId="10" borderId="12" xfId="0" applyNumberFormat="1" applyFont="1" applyFill="1" applyBorder="1" applyAlignment="1">
      <alignment horizontal="center" vertical="center"/>
    </xf>
    <xf numFmtId="1" fontId="1" fillId="10" borderId="26" xfId="0" applyNumberFormat="1" applyFont="1" applyFill="1" applyBorder="1" applyAlignment="1">
      <alignment horizontal="center" vertical="center"/>
    </xf>
    <xf numFmtId="1" fontId="1" fillId="4" borderId="11" xfId="0" applyNumberFormat="1" applyFont="1" applyFill="1" applyBorder="1" applyAlignment="1">
      <alignment horizontal="center" vertical="center"/>
    </xf>
    <xf numFmtId="1" fontId="1" fillId="4" borderId="12" xfId="0" applyNumberFormat="1" applyFont="1" applyFill="1" applyBorder="1" applyAlignment="1">
      <alignment horizontal="center" vertical="center"/>
    </xf>
    <xf numFmtId="1" fontId="1" fillId="4" borderId="26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1" fontId="2" fillId="0" borderId="42" xfId="0" applyNumberFormat="1" applyFont="1" applyFill="1" applyBorder="1" applyAlignment="1">
      <alignment horizontal="center" vertical="center"/>
    </xf>
    <xf numFmtId="1" fontId="2" fillId="0" borderId="44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1" fillId="3" borderId="12" xfId="0" applyNumberFormat="1" applyFont="1" applyFill="1" applyBorder="1" applyAlignment="1">
      <alignment horizontal="center" vertical="center"/>
    </xf>
    <xf numFmtId="1" fontId="1" fillId="3" borderId="26" xfId="0" applyNumberFormat="1" applyFont="1" applyFill="1" applyBorder="1" applyAlignment="1">
      <alignment horizontal="center" vertical="center"/>
    </xf>
    <xf numFmtId="1" fontId="2" fillId="3" borderId="19" xfId="0" applyNumberFormat="1" applyFont="1" applyFill="1" applyBorder="1" applyAlignment="1">
      <alignment horizontal="center" vertical="center"/>
    </xf>
    <xf numFmtId="1" fontId="2" fillId="3" borderId="41" xfId="0" applyNumberFormat="1" applyFont="1" applyFill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1" fontId="2" fillId="4" borderId="19" xfId="0" applyNumberFormat="1" applyFont="1" applyFill="1" applyBorder="1" applyAlignment="1">
      <alignment horizontal="center" vertical="center"/>
    </xf>
    <xf numFmtId="1" fontId="2" fillId="4" borderId="41" xfId="0" applyNumberFormat="1" applyFont="1" applyFill="1" applyBorder="1" applyAlignment="1">
      <alignment horizontal="center" vertical="center"/>
    </xf>
    <xf numFmtId="1" fontId="2" fillId="4" borderId="17" xfId="0" applyNumberFormat="1" applyFont="1" applyFill="1" applyBorder="1" applyAlignment="1">
      <alignment horizontal="center" vertical="center"/>
    </xf>
    <xf numFmtId="1" fontId="2" fillId="10" borderId="19" xfId="0" applyNumberFormat="1" applyFont="1" applyFill="1" applyBorder="1" applyAlignment="1">
      <alignment horizontal="center" vertical="center"/>
    </xf>
    <xf numFmtId="1" fontId="2" fillId="10" borderId="41" xfId="0" applyNumberFormat="1" applyFont="1" applyFill="1" applyBorder="1" applyAlignment="1">
      <alignment horizontal="center" vertical="center"/>
    </xf>
    <xf numFmtId="1" fontId="2" fillId="10" borderId="17" xfId="0" applyNumberFormat="1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1" fontId="1" fillId="0" borderId="26" xfId="0" applyNumberFormat="1" applyFont="1" applyFill="1" applyBorder="1" applyAlignment="1">
      <alignment horizontal="center" vertical="center"/>
    </xf>
    <xf numFmtId="1" fontId="2" fillId="3" borderId="33" xfId="0" applyNumberFormat="1" applyFont="1" applyFill="1" applyBorder="1" applyAlignment="1">
      <alignment horizontal="center" vertical="center"/>
    </xf>
    <xf numFmtId="1" fontId="2" fillId="3" borderId="34" xfId="0" applyNumberFormat="1" applyFont="1" applyFill="1" applyBorder="1" applyAlignment="1">
      <alignment horizontal="center" vertical="center"/>
    </xf>
    <xf numFmtId="1" fontId="2" fillId="3" borderId="31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2" fillId="3" borderId="43" xfId="0" applyNumberFormat="1" applyFont="1" applyFill="1" applyBorder="1" applyAlignment="1">
      <alignment horizontal="center" vertical="center"/>
    </xf>
    <xf numFmtId="1" fontId="2" fillId="3" borderId="44" xfId="0" applyNumberFormat="1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" fontId="0" fillId="12" borderId="14" xfId="0" applyNumberFormat="1" applyFont="1" applyFill="1" applyBorder="1" applyAlignment="1" applyProtection="1">
      <alignment horizontal="center" vertical="center"/>
      <protection hidden="1"/>
    </xf>
    <xf numFmtId="1" fontId="0" fillId="12" borderId="17" xfId="0" applyNumberFormat="1" applyFont="1" applyFill="1" applyBorder="1" applyAlignment="1" applyProtection="1">
      <alignment horizontal="center" vertical="center"/>
      <protection hidden="1"/>
    </xf>
    <xf numFmtId="1" fontId="0" fillId="12" borderId="48" xfId="0" applyNumberFormat="1" applyFont="1" applyFill="1" applyBorder="1" applyAlignment="1" applyProtection="1">
      <alignment horizontal="center" vertical="center"/>
      <protection hidden="1"/>
    </xf>
    <xf numFmtId="1" fontId="0" fillId="12" borderId="44" xfId="0" applyNumberFormat="1" applyFont="1" applyFill="1" applyBorder="1" applyAlignment="1" applyProtection="1">
      <alignment horizontal="center" vertical="center"/>
      <protection hidden="1"/>
    </xf>
    <xf numFmtId="1" fontId="2" fillId="12" borderId="33" xfId="0" applyNumberFormat="1" applyFont="1" applyFill="1" applyBorder="1" applyAlignment="1">
      <alignment horizontal="center" vertical="center"/>
    </xf>
    <xf numFmtId="1" fontId="2" fillId="12" borderId="45" xfId="0" applyNumberFormat="1" applyFont="1" applyFill="1" applyBorder="1" applyAlignment="1">
      <alignment horizontal="center" vertical="center"/>
    </xf>
    <xf numFmtId="1" fontId="2" fillId="12" borderId="19" xfId="0" applyNumberFormat="1" applyFont="1" applyFill="1" applyBorder="1" applyAlignment="1">
      <alignment horizontal="center" vertical="center"/>
    </xf>
    <xf numFmtId="1" fontId="2" fillId="12" borderId="3" xfId="0" applyNumberFormat="1" applyFont="1" applyFill="1" applyBorder="1" applyAlignment="1">
      <alignment horizontal="center" vertical="center"/>
    </xf>
    <xf numFmtId="1" fontId="2" fillId="12" borderId="42" xfId="0" applyNumberFormat="1" applyFont="1" applyFill="1" applyBorder="1" applyAlignment="1">
      <alignment horizontal="center" vertical="center"/>
    </xf>
    <xf numFmtId="1" fontId="2" fillId="12" borderId="46" xfId="0" applyNumberFormat="1" applyFont="1" applyFill="1" applyBorder="1" applyAlignment="1">
      <alignment horizontal="center" vertical="center"/>
    </xf>
    <xf numFmtId="1" fontId="2" fillId="2" borderId="33" xfId="0" applyNumberFormat="1" applyFont="1" applyFill="1" applyBorder="1" applyAlignment="1">
      <alignment horizontal="center" vertical="center"/>
    </xf>
    <xf numFmtId="1" fontId="2" fillId="2" borderId="34" xfId="0" applyNumberFormat="1" applyFont="1" applyFill="1" applyBorder="1" applyAlignment="1">
      <alignment horizontal="center" vertical="center"/>
    </xf>
    <xf numFmtId="1" fontId="2" fillId="2" borderId="31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4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1" fontId="2" fillId="2" borderId="42" xfId="0" applyNumberFormat="1" applyFont="1" applyFill="1" applyBorder="1" applyAlignment="1">
      <alignment horizontal="center" vertical="center"/>
    </xf>
    <xf numFmtId="1" fontId="2" fillId="2" borderId="43" xfId="0" applyNumberFormat="1" applyFont="1" applyFill="1" applyBorder="1" applyAlignment="1">
      <alignment horizontal="center" vertical="center"/>
    </xf>
    <xf numFmtId="1" fontId="2" fillId="2" borderId="44" xfId="0" applyNumberFormat="1" applyFont="1" applyFill="1" applyBorder="1" applyAlignment="1">
      <alignment horizontal="center" vertical="center"/>
    </xf>
    <xf numFmtId="165" fontId="4" fillId="0" borderId="21" xfId="0" applyFont="1" applyBorder="1" applyAlignment="1">
      <alignment horizontal="center" vertical="center" wrapText="1"/>
    </xf>
    <xf numFmtId="165" fontId="4" fillId="0" borderId="22" xfId="0" applyFont="1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 textRotation="90" wrapText="1"/>
    </xf>
    <xf numFmtId="0" fontId="0" fillId="0" borderId="22" xfId="0" applyNumberFormat="1" applyBorder="1" applyAlignment="1">
      <alignment horizontal="center" vertical="center" textRotation="90" wrapText="1"/>
    </xf>
    <xf numFmtId="166" fontId="1" fillId="2" borderId="11" xfId="0" applyNumberFormat="1" applyFont="1" applyFill="1" applyBorder="1" applyAlignment="1">
      <alignment horizontal="center" vertical="center"/>
    </xf>
    <xf numFmtId="166" fontId="1" fillId="2" borderId="12" xfId="0" applyNumberFormat="1" applyFont="1" applyFill="1" applyBorder="1" applyAlignment="1">
      <alignment horizontal="center" vertical="center"/>
    </xf>
    <xf numFmtId="166" fontId="1" fillId="2" borderId="26" xfId="0" applyNumberFormat="1" applyFont="1" applyFill="1" applyBorder="1" applyAlignment="1">
      <alignment horizontal="center" vertical="center"/>
    </xf>
    <xf numFmtId="166" fontId="1" fillId="12" borderId="11" xfId="0" applyNumberFormat="1" applyFont="1" applyFill="1" applyBorder="1" applyAlignment="1">
      <alignment horizontal="center" vertical="center"/>
    </xf>
    <xf numFmtId="166" fontId="1" fillId="12" borderId="35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7" borderId="21" xfId="0" applyNumberFormat="1" applyFont="1" applyFill="1" applyBorder="1" applyAlignment="1">
      <alignment horizontal="center" vertical="center" wrapText="1"/>
    </xf>
    <xf numFmtId="0" fontId="3" fillId="7" borderId="22" xfId="0" applyNumberFormat="1" applyFont="1" applyFill="1" applyBorder="1" applyAlignment="1">
      <alignment horizontal="center" vertical="center" wrapText="1"/>
    </xf>
    <xf numFmtId="0" fontId="3" fillId="10" borderId="24" xfId="0" applyNumberFormat="1" applyFont="1" applyFill="1" applyBorder="1" applyAlignment="1">
      <alignment horizontal="center" vertical="center" wrapText="1"/>
    </xf>
    <xf numFmtId="0" fontId="3" fillId="10" borderId="16" xfId="0" applyNumberFormat="1" applyFont="1" applyFill="1" applyBorder="1" applyAlignment="1">
      <alignment horizontal="center" vertical="center" wrapText="1"/>
    </xf>
    <xf numFmtId="0" fontId="3" fillId="10" borderId="25" xfId="0" applyNumberFormat="1" applyFont="1" applyFill="1" applyBorder="1" applyAlignment="1">
      <alignment horizontal="center" vertical="center" wrapText="1"/>
    </xf>
    <xf numFmtId="0" fontId="3" fillId="10" borderId="38" xfId="0" applyNumberFormat="1" applyFont="1" applyFill="1" applyBorder="1" applyAlignment="1">
      <alignment horizontal="center" vertical="center" wrapText="1"/>
    </xf>
    <xf numFmtId="0" fontId="3" fillId="10" borderId="36" xfId="0" applyNumberFormat="1" applyFont="1" applyFill="1" applyBorder="1" applyAlignment="1">
      <alignment horizontal="center" vertical="center" wrapText="1"/>
    </xf>
    <xf numFmtId="0" fontId="3" fillId="10" borderId="37" xfId="0" applyNumberFormat="1" applyFont="1" applyFill="1" applyBorder="1" applyAlignment="1">
      <alignment horizontal="center" vertical="center" wrapText="1"/>
    </xf>
    <xf numFmtId="0" fontId="3" fillId="12" borderId="48" xfId="0" applyNumberFormat="1" applyFont="1" applyFill="1" applyBorder="1" applyAlignment="1">
      <alignment horizontal="center" vertical="center" wrapText="1"/>
    </xf>
    <xf numFmtId="0" fontId="3" fillId="12" borderId="44" xfId="0" applyNumberFormat="1" applyFont="1" applyFill="1" applyBorder="1" applyAlignment="1">
      <alignment horizontal="center" vertical="center" wrapText="1"/>
    </xf>
    <xf numFmtId="0" fontId="3" fillId="12" borderId="19" xfId="0" applyNumberFormat="1" applyFont="1" applyFill="1" applyBorder="1" applyAlignment="1">
      <alignment horizontal="center" vertical="center" wrapText="1"/>
    </xf>
    <xf numFmtId="0" fontId="3" fillId="12" borderId="3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0" fontId="3" fillId="0" borderId="38" xfId="0" applyNumberFormat="1" applyFont="1" applyFill="1" applyBorder="1" applyAlignment="1">
      <alignment horizontal="center" vertical="center" wrapText="1"/>
    </xf>
    <xf numFmtId="0" fontId="3" fillId="0" borderId="37" xfId="0" applyNumberFormat="1" applyFont="1" applyFill="1" applyBorder="1" applyAlignment="1">
      <alignment horizontal="center" vertical="center" wrapText="1"/>
    </xf>
    <xf numFmtId="0" fontId="3" fillId="12" borderId="33" xfId="0" applyNumberFormat="1" applyFont="1" applyFill="1" applyBorder="1" applyAlignment="1">
      <alignment horizontal="center" vertical="center"/>
    </xf>
    <xf numFmtId="0" fontId="3" fillId="12" borderId="34" xfId="0" applyNumberFormat="1" applyFont="1" applyFill="1" applyBorder="1" applyAlignment="1">
      <alignment horizontal="center" vertical="center"/>
    </xf>
    <xf numFmtId="0" fontId="3" fillId="12" borderId="16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/>
    </xf>
    <xf numFmtId="0" fontId="3" fillId="3" borderId="24" xfId="0" applyNumberFormat="1" applyFont="1" applyFill="1" applyBorder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0" fontId="3" fillId="3" borderId="25" xfId="0" applyNumberFormat="1" applyFont="1" applyFill="1" applyBorder="1" applyAlignment="1">
      <alignment horizontal="center" vertical="center" wrapText="1"/>
    </xf>
    <xf numFmtId="0" fontId="3" fillId="3" borderId="38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4" borderId="16" xfId="0" applyNumberFormat="1" applyFont="1" applyFill="1" applyBorder="1" applyAlignment="1">
      <alignment horizontal="center" vertical="center" wrapText="1"/>
    </xf>
    <xf numFmtId="0" fontId="3" fillId="4" borderId="25" xfId="0" applyNumberFormat="1" applyFont="1" applyFill="1" applyBorder="1" applyAlignment="1">
      <alignment horizontal="center" vertical="center" wrapText="1"/>
    </xf>
    <xf numFmtId="0" fontId="3" fillId="4" borderId="38" xfId="0" applyNumberFormat="1" applyFont="1" applyFill="1" applyBorder="1" applyAlignment="1">
      <alignment horizontal="center" vertical="center" wrapText="1"/>
    </xf>
    <xf numFmtId="0" fontId="3" fillId="4" borderId="36" xfId="0" applyNumberFormat="1" applyFont="1" applyFill="1" applyBorder="1" applyAlignment="1">
      <alignment horizontal="center" vertical="center" wrapText="1"/>
    </xf>
    <xf numFmtId="0" fontId="3" fillId="4" borderId="37" xfId="0" applyNumberFormat="1" applyFont="1" applyFill="1" applyBorder="1" applyAlignment="1">
      <alignment horizontal="center" vertical="center" wrapText="1"/>
    </xf>
    <xf numFmtId="0" fontId="3" fillId="6" borderId="21" xfId="0" applyNumberFormat="1" applyFont="1" applyFill="1" applyBorder="1" applyAlignment="1">
      <alignment horizontal="center" vertical="center" wrapText="1"/>
    </xf>
    <xf numFmtId="0" fontId="3" fillId="6" borderId="22" xfId="0" applyNumberFormat="1" applyFont="1" applyFill="1" applyBorder="1" applyAlignment="1">
      <alignment horizontal="center" vertical="center" wrapText="1"/>
    </xf>
    <xf numFmtId="1" fontId="2" fillId="10" borderId="33" xfId="0" applyNumberFormat="1" applyFont="1" applyFill="1" applyBorder="1" applyAlignment="1">
      <alignment horizontal="center" vertical="center"/>
    </xf>
    <xf numFmtId="1" fontId="2" fillId="10" borderId="34" xfId="0" applyNumberFormat="1" applyFont="1" applyFill="1" applyBorder="1" applyAlignment="1">
      <alignment horizontal="center" vertical="center"/>
    </xf>
    <xf numFmtId="1" fontId="2" fillId="10" borderId="31" xfId="0" applyNumberFormat="1" applyFont="1" applyFill="1" applyBorder="1" applyAlignment="1">
      <alignment horizontal="center" vertical="center"/>
    </xf>
    <xf numFmtId="1" fontId="2" fillId="10" borderId="42" xfId="0" applyNumberFormat="1" applyFont="1" applyFill="1" applyBorder="1" applyAlignment="1">
      <alignment horizontal="center" vertical="center"/>
    </xf>
    <xf numFmtId="1" fontId="2" fillId="10" borderId="43" xfId="0" applyNumberFormat="1" applyFont="1" applyFill="1" applyBorder="1" applyAlignment="1">
      <alignment horizontal="center" vertical="center"/>
    </xf>
    <xf numFmtId="1" fontId="2" fillId="10" borderId="44" xfId="0" applyNumberFormat="1" applyFont="1" applyFill="1" applyBorder="1" applyAlignment="1">
      <alignment horizontal="center" vertical="center"/>
    </xf>
    <xf numFmtId="1" fontId="2" fillId="4" borderId="33" xfId="0" applyNumberFormat="1" applyFont="1" applyFill="1" applyBorder="1" applyAlignment="1">
      <alignment horizontal="center" vertical="center"/>
    </xf>
    <xf numFmtId="1" fontId="2" fillId="4" borderId="34" xfId="0" applyNumberFormat="1" applyFont="1" applyFill="1" applyBorder="1" applyAlignment="1">
      <alignment horizontal="center" vertical="center"/>
    </xf>
    <xf numFmtId="1" fontId="2" fillId="4" borderId="31" xfId="0" applyNumberFormat="1" applyFont="1" applyFill="1" applyBorder="1" applyAlignment="1">
      <alignment horizontal="center" vertical="center"/>
    </xf>
    <xf numFmtId="1" fontId="2" fillId="4" borderId="42" xfId="0" applyNumberFormat="1" applyFont="1" applyFill="1" applyBorder="1" applyAlignment="1">
      <alignment horizontal="center" vertical="center"/>
    </xf>
    <xf numFmtId="1" fontId="2" fillId="4" borderId="43" xfId="0" applyNumberFormat="1" applyFont="1" applyFill="1" applyBorder="1" applyAlignment="1">
      <alignment horizontal="center" vertical="center"/>
    </xf>
    <xf numFmtId="1" fontId="2" fillId="4" borderId="44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0" fillId="12" borderId="47" xfId="0" applyNumberFormat="1" applyFont="1" applyFill="1" applyBorder="1" applyAlignment="1" applyProtection="1">
      <alignment horizontal="center" vertical="center"/>
      <protection hidden="1"/>
    </xf>
    <xf numFmtId="1" fontId="0" fillId="12" borderId="31" xfId="0" applyNumberFormat="1" applyFont="1" applyFill="1" applyBorder="1" applyAlignment="1" applyProtection="1">
      <alignment horizontal="center" vertical="center"/>
      <protection hidden="1"/>
    </xf>
    <xf numFmtId="1" fontId="1" fillId="12" borderId="11" xfId="0" applyNumberFormat="1" applyFont="1" applyFill="1" applyBorder="1" applyAlignment="1">
      <alignment horizontal="center" vertical="center"/>
    </xf>
    <xf numFmtId="1" fontId="1" fillId="12" borderId="35" xfId="0" applyNumberFormat="1" applyFont="1" applyFill="1" applyBorder="1" applyAlignment="1">
      <alignment horizontal="center" vertical="center"/>
    </xf>
    <xf numFmtId="166" fontId="1" fillId="10" borderId="11" xfId="0" applyNumberFormat="1" applyFont="1" applyFill="1" applyBorder="1" applyAlignment="1">
      <alignment horizontal="center" vertical="center"/>
    </xf>
    <xf numFmtId="166" fontId="1" fillId="10" borderId="12" xfId="0" applyNumberFormat="1" applyFont="1" applyFill="1" applyBorder="1" applyAlignment="1">
      <alignment horizontal="center" vertical="center"/>
    </xf>
    <xf numFmtId="166" fontId="1" fillId="10" borderId="26" xfId="0" applyNumberFormat="1" applyFont="1" applyFill="1" applyBorder="1" applyAlignment="1">
      <alignment horizontal="center" vertical="center"/>
    </xf>
    <xf numFmtId="166" fontId="1" fillId="12" borderId="49" xfId="0" applyNumberFormat="1" applyFont="1" applyFill="1" applyBorder="1" applyAlignment="1" applyProtection="1">
      <alignment horizontal="center" vertical="center"/>
      <protection hidden="1"/>
    </xf>
    <xf numFmtId="166" fontId="1" fillId="12" borderId="26" xfId="0" applyNumberFormat="1" applyFont="1" applyFill="1" applyBorder="1" applyAlignment="1" applyProtection="1">
      <alignment horizontal="center" vertical="center"/>
      <protection hidden="1"/>
    </xf>
    <xf numFmtId="166" fontId="1" fillId="0" borderId="11" xfId="0" applyNumberFormat="1" applyFont="1" applyFill="1" applyBorder="1" applyAlignment="1">
      <alignment horizontal="center" vertical="center"/>
    </xf>
    <xf numFmtId="166" fontId="1" fillId="0" borderId="26" xfId="0" applyNumberFormat="1" applyFont="1" applyFill="1" applyBorder="1" applyAlignment="1">
      <alignment horizontal="center" vertical="center"/>
    </xf>
    <xf numFmtId="166" fontId="1" fillId="3" borderId="11" xfId="0" applyNumberFormat="1" applyFont="1" applyFill="1" applyBorder="1" applyAlignment="1">
      <alignment horizontal="center" vertical="center"/>
    </xf>
    <xf numFmtId="166" fontId="1" fillId="3" borderId="12" xfId="0" applyNumberFormat="1" applyFont="1" applyFill="1" applyBorder="1" applyAlignment="1">
      <alignment horizontal="center" vertical="center"/>
    </xf>
    <xf numFmtId="166" fontId="1" fillId="3" borderId="26" xfId="0" applyNumberFormat="1" applyFont="1" applyFill="1" applyBorder="1" applyAlignment="1">
      <alignment horizontal="center" vertical="center"/>
    </xf>
    <xf numFmtId="166" fontId="1" fillId="4" borderId="11" xfId="0" applyNumberFormat="1" applyFont="1" applyFill="1" applyBorder="1" applyAlignment="1">
      <alignment horizontal="center" vertical="center"/>
    </xf>
    <xf numFmtId="166" fontId="1" fillId="4" borderId="12" xfId="0" applyNumberFormat="1" applyFont="1" applyFill="1" applyBorder="1" applyAlignment="1">
      <alignment horizontal="center" vertical="center"/>
    </xf>
    <xf numFmtId="166" fontId="1" fillId="4" borderId="26" xfId="0" applyNumberFormat="1" applyFont="1" applyFill="1" applyBorder="1" applyAlignment="1">
      <alignment horizontal="center" vertical="center"/>
    </xf>
    <xf numFmtId="1" fontId="1" fillId="12" borderId="49" xfId="0" applyNumberFormat="1" applyFont="1" applyFill="1" applyBorder="1" applyAlignment="1" applyProtection="1">
      <alignment horizontal="center" vertical="center"/>
      <protection hidden="1"/>
    </xf>
    <xf numFmtId="1" fontId="1" fillId="12" borderId="26" xfId="0" applyNumberFormat="1" applyFont="1" applyFill="1" applyBorder="1" applyAlignment="1" applyProtection="1">
      <alignment horizontal="center" vertical="center"/>
      <protection hidden="1"/>
    </xf>
    <xf numFmtId="165" fontId="6" fillId="0" borderId="21" xfId="0" applyFont="1" applyBorder="1" applyAlignment="1">
      <alignment horizontal="center" vertical="center" wrapText="1"/>
    </xf>
    <xf numFmtId="165" fontId="6" fillId="0" borderId="22" xfId="0" applyFont="1" applyBorder="1" applyAlignment="1">
      <alignment horizontal="center" vertical="center" wrapText="1"/>
    </xf>
    <xf numFmtId="1" fontId="9" fillId="4" borderId="11" xfId="0" applyNumberFormat="1" applyFont="1" applyFill="1" applyBorder="1" applyAlignment="1">
      <alignment horizontal="center" vertical="center"/>
    </xf>
    <xf numFmtId="1" fontId="9" fillId="4" borderId="12" xfId="0" applyNumberFormat="1" applyFont="1" applyFill="1" applyBorder="1" applyAlignment="1">
      <alignment horizontal="center" vertical="center"/>
    </xf>
    <xf numFmtId="1" fontId="9" fillId="4" borderId="26" xfId="0" applyNumberFormat="1" applyFont="1" applyFill="1" applyBorder="1" applyAlignment="1">
      <alignment horizontal="center" vertical="center"/>
    </xf>
    <xf numFmtId="1" fontId="9" fillId="10" borderId="11" xfId="0" applyNumberFormat="1" applyFont="1" applyFill="1" applyBorder="1" applyAlignment="1">
      <alignment horizontal="center" vertical="center"/>
    </xf>
    <xf numFmtId="1" fontId="9" fillId="10" borderId="12" xfId="0" applyNumberFormat="1" applyFont="1" applyFill="1" applyBorder="1" applyAlignment="1">
      <alignment horizontal="center" vertical="center"/>
    </xf>
    <xf numFmtId="1" fontId="9" fillId="10" borderId="26" xfId="0" applyNumberFormat="1" applyFont="1" applyFill="1" applyBorder="1" applyAlignment="1">
      <alignment horizontal="center" vertical="center"/>
    </xf>
    <xf numFmtId="166" fontId="9" fillId="2" borderId="11" xfId="0" applyNumberFormat="1" applyFont="1" applyFill="1" applyBorder="1" applyAlignment="1">
      <alignment horizontal="center" vertical="center"/>
    </xf>
    <xf numFmtId="166" fontId="9" fillId="2" borderId="12" xfId="0" applyNumberFormat="1" applyFont="1" applyFill="1" applyBorder="1" applyAlignment="1">
      <alignment horizontal="center" vertical="center"/>
    </xf>
    <xf numFmtId="166" fontId="9" fillId="2" borderId="26" xfId="0" applyNumberFormat="1" applyFont="1" applyFill="1" applyBorder="1" applyAlignment="1">
      <alignment horizontal="center" vertical="center"/>
    </xf>
    <xf numFmtId="166" fontId="9" fillId="12" borderId="11" xfId="0" applyNumberFormat="1" applyFont="1" applyFill="1" applyBorder="1" applyAlignment="1">
      <alignment horizontal="center" vertical="center"/>
    </xf>
    <xf numFmtId="166" fontId="9" fillId="12" borderId="35" xfId="0" applyNumberFormat="1" applyFont="1" applyFill="1" applyBorder="1" applyAlignment="1">
      <alignment horizontal="center" vertical="center"/>
    </xf>
    <xf numFmtId="166" fontId="9" fillId="12" borderId="49" xfId="0" applyNumberFormat="1" applyFont="1" applyFill="1" applyBorder="1" applyAlignment="1" applyProtection="1">
      <alignment horizontal="center" vertical="center"/>
      <protection hidden="1"/>
    </xf>
    <xf numFmtId="166" fontId="9" fillId="12" borderId="26" xfId="0" applyNumberFormat="1" applyFont="1" applyFill="1" applyBorder="1" applyAlignment="1" applyProtection="1">
      <alignment horizontal="center" vertical="center"/>
      <protection hidden="1"/>
    </xf>
    <xf numFmtId="166" fontId="9" fillId="0" borderId="11" xfId="0" applyNumberFormat="1" applyFont="1" applyFill="1" applyBorder="1" applyAlignment="1">
      <alignment horizontal="center" vertical="center"/>
    </xf>
    <xf numFmtId="166" fontId="9" fillId="0" borderId="26" xfId="0" applyNumberFormat="1" applyFont="1" applyFill="1" applyBorder="1" applyAlignment="1">
      <alignment horizontal="center" vertical="center"/>
    </xf>
    <xf numFmtId="166" fontId="9" fillId="3" borderId="11" xfId="0" applyNumberFormat="1" applyFont="1" applyFill="1" applyBorder="1" applyAlignment="1">
      <alignment horizontal="center" vertical="center"/>
    </xf>
    <xf numFmtId="166" fontId="9" fillId="3" borderId="12" xfId="0" applyNumberFormat="1" applyFont="1" applyFill="1" applyBorder="1" applyAlignment="1">
      <alignment horizontal="center" vertical="center"/>
    </xf>
    <xf numFmtId="166" fontId="9" fillId="3" borderId="26" xfId="0" applyNumberFormat="1" applyFont="1" applyFill="1" applyBorder="1" applyAlignment="1">
      <alignment horizontal="center" vertical="center"/>
    </xf>
    <xf numFmtId="166" fontId="9" fillId="4" borderId="11" xfId="0" applyNumberFormat="1" applyFont="1" applyFill="1" applyBorder="1" applyAlignment="1">
      <alignment horizontal="center" vertical="center"/>
    </xf>
    <xf numFmtId="166" fontId="9" fillId="4" borderId="12" xfId="0" applyNumberFormat="1" applyFont="1" applyFill="1" applyBorder="1" applyAlignment="1">
      <alignment horizontal="center" vertical="center"/>
    </xf>
    <xf numFmtId="166" fontId="9" fillId="4" borderId="26" xfId="0" applyNumberFormat="1" applyFont="1" applyFill="1" applyBorder="1" applyAlignment="1">
      <alignment horizontal="center" vertical="center"/>
    </xf>
    <xf numFmtId="166" fontId="9" fillId="10" borderId="11" xfId="0" applyNumberFormat="1" applyFont="1" applyFill="1" applyBorder="1" applyAlignment="1">
      <alignment horizontal="center" vertical="center"/>
    </xf>
    <xf numFmtId="166" fontId="9" fillId="10" borderId="12" xfId="0" applyNumberFormat="1" applyFont="1" applyFill="1" applyBorder="1" applyAlignment="1">
      <alignment horizontal="center" vertical="center"/>
    </xf>
    <xf numFmtId="166" fontId="9" fillId="10" borderId="26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1" fontId="9" fillId="2" borderId="26" xfId="0" applyNumberFormat="1" applyFont="1" applyFill="1" applyBorder="1" applyAlignment="1">
      <alignment horizontal="center" vertical="center"/>
    </xf>
    <xf numFmtId="1" fontId="9" fillId="12" borderId="11" xfId="0" applyNumberFormat="1" applyFont="1" applyFill="1" applyBorder="1" applyAlignment="1">
      <alignment horizontal="center" vertical="center"/>
    </xf>
    <xf numFmtId="1" fontId="9" fillId="12" borderId="35" xfId="0" applyNumberFormat="1" applyFont="1" applyFill="1" applyBorder="1" applyAlignment="1">
      <alignment horizontal="center" vertical="center"/>
    </xf>
    <xf numFmtId="1" fontId="9" fillId="12" borderId="49" xfId="0" applyNumberFormat="1" applyFont="1" applyFill="1" applyBorder="1" applyAlignment="1" applyProtection="1">
      <alignment horizontal="center" vertical="center"/>
      <protection hidden="1"/>
    </xf>
    <xf numFmtId="1" fontId="9" fillId="12" borderId="26" xfId="0" applyNumberFormat="1" applyFont="1" applyFill="1" applyBorder="1" applyAlignment="1" applyProtection="1">
      <alignment horizontal="center" vertical="center"/>
      <protection hidden="1"/>
    </xf>
    <xf numFmtId="1" fontId="9" fillId="0" borderId="11" xfId="0" applyNumberFormat="1" applyFont="1" applyFill="1" applyBorder="1" applyAlignment="1">
      <alignment horizontal="center" vertical="center"/>
    </xf>
    <xf numFmtId="1" fontId="9" fillId="0" borderId="26" xfId="0" applyNumberFormat="1" applyFont="1" applyFill="1" applyBorder="1" applyAlignment="1">
      <alignment horizontal="center" vertical="center"/>
    </xf>
    <xf numFmtId="1" fontId="9" fillId="3" borderId="11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9" fillId="3" borderId="26" xfId="0" applyNumberFormat="1" applyFont="1" applyFill="1" applyBorder="1" applyAlignment="1">
      <alignment horizontal="center" vertical="center"/>
    </xf>
    <xf numFmtId="0" fontId="3" fillId="9" borderId="21" xfId="0" applyNumberFormat="1" applyFont="1" applyFill="1" applyBorder="1" applyAlignment="1">
      <alignment horizontal="center" vertical="center" textRotation="90" wrapText="1"/>
    </xf>
    <xf numFmtId="0" fontId="3" fillId="9" borderId="22" xfId="0" applyNumberFormat="1" applyFont="1" applyFill="1" applyBorder="1" applyAlignment="1">
      <alignment horizontal="center" vertical="center" textRotation="90" wrapText="1"/>
    </xf>
    <xf numFmtId="0" fontId="3" fillId="9" borderId="39" xfId="0" applyNumberFormat="1" applyFont="1" applyFill="1" applyBorder="1" applyAlignment="1">
      <alignment horizontal="center" vertical="center" textRotation="90" wrapText="1"/>
    </xf>
    <xf numFmtId="0" fontId="3" fillId="8" borderId="24" xfId="0" applyNumberFormat="1" applyFont="1" applyFill="1" applyBorder="1" applyAlignment="1">
      <alignment horizontal="center" vertical="center" wrapText="1"/>
    </xf>
    <xf numFmtId="0" fontId="3" fillId="8" borderId="16" xfId="0" applyNumberFormat="1" applyFont="1" applyFill="1" applyBorder="1" applyAlignment="1">
      <alignment horizontal="center" vertical="center" wrapText="1"/>
    </xf>
    <xf numFmtId="0" fontId="3" fillId="8" borderId="25" xfId="0" applyNumberFormat="1" applyFont="1" applyFill="1" applyBorder="1" applyAlignment="1">
      <alignment horizontal="center" vertical="center" wrapText="1"/>
    </xf>
    <xf numFmtId="0" fontId="3" fillId="8" borderId="38" xfId="0" applyNumberFormat="1" applyFont="1" applyFill="1" applyBorder="1" applyAlignment="1">
      <alignment horizontal="center" vertical="center" wrapText="1"/>
    </xf>
    <xf numFmtId="0" fontId="3" fillId="8" borderId="36" xfId="0" applyNumberFormat="1" applyFont="1" applyFill="1" applyBorder="1" applyAlignment="1">
      <alignment horizontal="center" vertical="center" wrapText="1"/>
    </xf>
    <xf numFmtId="0" fontId="3" fillId="8" borderId="37" xfId="0" applyNumberFormat="1" applyFont="1" applyFill="1" applyBorder="1" applyAlignment="1">
      <alignment horizontal="center" vertical="center" wrapText="1"/>
    </xf>
    <xf numFmtId="1" fontId="1" fillId="8" borderId="11" xfId="0" applyNumberFormat="1" applyFont="1" applyFill="1" applyBorder="1" applyAlignment="1">
      <alignment horizontal="center" vertical="center"/>
    </xf>
    <xf numFmtId="1" fontId="1" fillId="8" borderId="12" xfId="0" applyNumberFormat="1" applyFont="1" applyFill="1" applyBorder="1" applyAlignment="1">
      <alignment horizontal="center" vertical="center"/>
    </xf>
    <xf numFmtId="1" fontId="1" fillId="8" borderId="26" xfId="0" applyNumberFormat="1" applyFont="1" applyFill="1" applyBorder="1" applyAlignment="1">
      <alignment horizontal="center" vertical="center"/>
    </xf>
    <xf numFmtId="166" fontId="1" fillId="8" borderId="11" xfId="0" applyNumberFormat="1" applyFont="1" applyFill="1" applyBorder="1" applyAlignment="1">
      <alignment horizontal="center" vertical="center"/>
    </xf>
    <xf numFmtId="166" fontId="1" fillId="8" borderId="12" xfId="0" applyNumberFormat="1" applyFont="1" applyFill="1" applyBorder="1" applyAlignment="1">
      <alignment horizontal="center" vertical="center"/>
    </xf>
    <xf numFmtId="166" fontId="1" fillId="8" borderId="26" xfId="0" applyNumberFormat="1" applyFont="1" applyFill="1" applyBorder="1" applyAlignment="1">
      <alignment horizontal="center" vertical="center"/>
    </xf>
    <xf numFmtId="1" fontId="1" fillId="12" borderId="49" xfId="0" applyNumberFormat="1" applyFont="1" applyFill="1" applyBorder="1" applyAlignment="1">
      <alignment horizontal="center" vertical="center"/>
    </xf>
    <xf numFmtId="1" fontId="1" fillId="12" borderId="26" xfId="0" applyNumberFormat="1" applyFont="1" applyFill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 textRotation="90" wrapText="1"/>
    </xf>
    <xf numFmtId="165" fontId="4" fillId="0" borderId="39" xfId="0" applyFont="1" applyBorder="1" applyAlignment="1">
      <alignment horizontal="center" vertical="center" wrapText="1"/>
    </xf>
    <xf numFmtId="0" fontId="3" fillId="7" borderId="21" xfId="0" applyNumberFormat="1" applyFont="1" applyFill="1" applyBorder="1" applyAlignment="1">
      <alignment horizontal="center" vertical="center" textRotation="90" wrapText="1"/>
    </xf>
    <xf numFmtId="0" fontId="3" fillId="7" borderId="22" xfId="0" applyNumberFormat="1" applyFont="1" applyFill="1" applyBorder="1" applyAlignment="1">
      <alignment horizontal="center" vertical="center" textRotation="90" wrapText="1"/>
    </xf>
    <xf numFmtId="0" fontId="3" fillId="7" borderId="39" xfId="0" applyNumberFormat="1" applyFont="1" applyFill="1" applyBorder="1" applyAlignment="1">
      <alignment horizontal="center" vertical="center" textRotation="90" wrapText="1"/>
    </xf>
    <xf numFmtId="0" fontId="3" fillId="6" borderId="21" xfId="0" applyNumberFormat="1" applyFont="1" applyFill="1" applyBorder="1" applyAlignment="1">
      <alignment horizontal="center" vertical="center" textRotation="90" wrapText="1"/>
    </xf>
    <xf numFmtId="0" fontId="3" fillId="6" borderId="22" xfId="0" applyNumberFormat="1" applyFont="1" applyFill="1" applyBorder="1" applyAlignment="1">
      <alignment horizontal="center" vertical="center" textRotation="90" wrapText="1"/>
    </xf>
    <xf numFmtId="0" fontId="3" fillId="6" borderId="39" xfId="0" applyNumberFormat="1" applyFont="1" applyFill="1" applyBorder="1" applyAlignment="1">
      <alignment horizontal="center" vertical="center" textRotation="90" wrapText="1"/>
    </xf>
    <xf numFmtId="0" fontId="3" fillId="12" borderId="31" xfId="0" applyNumberFormat="1" applyFont="1" applyFill="1" applyBorder="1" applyAlignment="1">
      <alignment horizontal="center" vertical="center"/>
    </xf>
    <xf numFmtId="0" fontId="3" fillId="12" borderId="14" xfId="0" applyNumberFormat="1" applyFont="1" applyFill="1" applyBorder="1" applyAlignment="1">
      <alignment horizontal="center" vertical="center" wrapText="1"/>
    </xf>
    <xf numFmtId="0" fontId="3" fillId="12" borderId="17" xfId="0" applyNumberFormat="1" applyFont="1" applyFill="1" applyBorder="1" applyAlignment="1">
      <alignment horizontal="center" vertical="center" wrapText="1"/>
    </xf>
    <xf numFmtId="0" fontId="3" fillId="5" borderId="21" xfId="0" applyNumberFormat="1" applyFont="1" applyFill="1" applyBorder="1" applyAlignment="1">
      <alignment horizontal="center" vertical="center" textRotation="90" wrapText="1"/>
    </xf>
    <xf numFmtId="0" fontId="3" fillId="5" borderId="22" xfId="0" applyNumberFormat="1" applyFont="1" applyFill="1" applyBorder="1" applyAlignment="1">
      <alignment horizontal="center" vertical="center" textRotation="90" wrapText="1"/>
    </xf>
    <xf numFmtId="0" fontId="3" fillId="5" borderId="39" xfId="0" applyNumberFormat="1" applyFont="1" applyFill="1" applyBorder="1" applyAlignment="1">
      <alignment horizontal="center" vertical="center" textRotation="90" wrapText="1"/>
    </xf>
    <xf numFmtId="166" fontId="1" fillId="12" borderId="49" xfId="0" applyNumberFormat="1" applyFont="1" applyFill="1" applyBorder="1" applyAlignment="1">
      <alignment horizontal="center" vertical="center"/>
    </xf>
    <xf numFmtId="166" fontId="1" fillId="12" borderId="26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504825</xdr:colOff>
      <xdr:row>129</xdr:row>
      <xdr:rowOff>47625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5972175" cy="2183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X29"/>
  <sheetViews>
    <sheetView showGridLines="0" tabSelected="1" zoomScale="80" zoomScaleNormal="80" workbookViewId="0">
      <selection activeCell="A2" sqref="A2:A3"/>
    </sheetView>
  </sheetViews>
  <sheetFormatPr defaultRowHeight="12.75" x14ac:dyDescent="0.2"/>
  <cols>
    <col min="1" max="1" width="27.5703125" customWidth="1"/>
    <col min="2" max="2" width="11.5703125" customWidth="1"/>
    <col min="3" max="3" width="6.7109375" customWidth="1"/>
    <col min="4" max="4" width="8.85546875" customWidth="1"/>
    <col min="5" max="5" width="0.28515625" style="1" customWidth="1"/>
    <col min="6" max="7" width="6.7109375" customWidth="1"/>
    <col min="8" max="13" width="7.7109375" customWidth="1"/>
    <col min="14" max="14" width="0.140625" customWidth="1"/>
    <col min="15" max="16" width="7.7109375" customWidth="1"/>
    <col min="17" max="17" width="7.7109375" hidden="1" customWidth="1"/>
    <col min="18" max="18" width="15.7109375" customWidth="1"/>
    <col min="19" max="19" width="16.140625" customWidth="1"/>
    <col min="20" max="21" width="7.7109375" customWidth="1"/>
    <col min="22" max="22" width="0.5703125" customWidth="1"/>
    <col min="23" max="24" width="15.7109375" customWidth="1"/>
    <col min="25" max="25" width="9.140625" customWidth="1"/>
  </cols>
  <sheetData>
    <row r="1" spans="1:24" ht="20.25" customHeight="1" thickBot="1" x14ac:dyDescent="0.25">
      <c r="A1" s="98" t="s">
        <v>257</v>
      </c>
    </row>
    <row r="2" spans="1:24" ht="36.75" customHeight="1" x14ac:dyDescent="0.2">
      <c r="A2" s="215" t="s">
        <v>224</v>
      </c>
      <c r="B2" s="217" t="s">
        <v>0</v>
      </c>
      <c r="C2" s="224" t="s">
        <v>1</v>
      </c>
      <c r="D2" s="225"/>
      <c r="E2" s="226"/>
      <c r="F2" s="246" t="s">
        <v>2</v>
      </c>
      <c r="G2" s="247"/>
      <c r="H2" s="248"/>
      <c r="I2" s="249"/>
      <c r="J2" s="242" t="s">
        <v>227</v>
      </c>
      <c r="K2" s="243"/>
      <c r="L2" s="250" t="s">
        <v>83</v>
      </c>
      <c r="M2" s="251"/>
      <c r="N2" s="252"/>
      <c r="O2" s="256" t="s">
        <v>3</v>
      </c>
      <c r="P2" s="257"/>
      <c r="Q2" s="258"/>
      <c r="R2" s="262" t="s">
        <v>226</v>
      </c>
      <c r="S2" s="230" t="s">
        <v>4</v>
      </c>
      <c r="T2" s="232" t="s">
        <v>245</v>
      </c>
      <c r="U2" s="233"/>
      <c r="V2" s="234"/>
      <c r="W2" s="162" t="s">
        <v>248</v>
      </c>
      <c r="X2" s="160" t="s">
        <v>247</v>
      </c>
    </row>
    <row r="3" spans="1:24" ht="62.25" customHeight="1" thickBot="1" x14ac:dyDescent="0.25">
      <c r="A3" s="216"/>
      <c r="B3" s="218"/>
      <c r="C3" s="227"/>
      <c r="D3" s="228"/>
      <c r="E3" s="229"/>
      <c r="F3" s="240" t="s">
        <v>7</v>
      </c>
      <c r="G3" s="241"/>
      <c r="H3" s="238" t="s">
        <v>225</v>
      </c>
      <c r="I3" s="239"/>
      <c r="J3" s="244"/>
      <c r="K3" s="245"/>
      <c r="L3" s="253"/>
      <c r="M3" s="254"/>
      <c r="N3" s="255"/>
      <c r="O3" s="259"/>
      <c r="P3" s="260"/>
      <c r="Q3" s="261"/>
      <c r="R3" s="263"/>
      <c r="S3" s="231"/>
      <c r="T3" s="235"/>
      <c r="U3" s="236"/>
      <c r="V3" s="237"/>
      <c r="W3" s="163"/>
      <c r="X3" s="161"/>
    </row>
    <row r="4" spans="1:24" ht="17.25" customHeight="1" x14ac:dyDescent="0.2">
      <c r="A4" s="88" t="s">
        <v>207</v>
      </c>
      <c r="B4" s="7">
        <v>114007</v>
      </c>
      <c r="C4" s="206">
        <v>1</v>
      </c>
      <c r="D4" s="207"/>
      <c r="E4" s="208"/>
      <c r="F4" s="200">
        <v>1</v>
      </c>
      <c r="G4" s="201"/>
      <c r="H4" s="279">
        <v>1</v>
      </c>
      <c r="I4" s="280"/>
      <c r="J4" s="194">
        <v>0</v>
      </c>
      <c r="K4" s="195"/>
      <c r="L4" s="188">
        <v>1</v>
      </c>
      <c r="M4" s="189"/>
      <c r="N4" s="190"/>
      <c r="O4" s="270">
        <v>1</v>
      </c>
      <c r="P4" s="271"/>
      <c r="Q4" s="272"/>
      <c r="R4" s="95">
        <v>1</v>
      </c>
      <c r="S4" s="93">
        <v>1</v>
      </c>
      <c r="T4" s="264">
        <v>0</v>
      </c>
      <c r="U4" s="265"/>
      <c r="V4" s="266"/>
      <c r="W4" s="113">
        <v>1</v>
      </c>
      <c r="X4" s="111">
        <v>1</v>
      </c>
    </row>
    <row r="5" spans="1:24" ht="15.75" customHeight="1" x14ac:dyDescent="0.2">
      <c r="A5" s="89" t="s">
        <v>240</v>
      </c>
      <c r="B5" s="4">
        <v>39040</v>
      </c>
      <c r="C5" s="209">
        <v>0</v>
      </c>
      <c r="D5" s="210"/>
      <c r="E5" s="211"/>
      <c r="F5" s="202">
        <v>1</v>
      </c>
      <c r="G5" s="203"/>
      <c r="H5" s="196">
        <v>0</v>
      </c>
      <c r="I5" s="197"/>
      <c r="J5" s="170">
        <v>0</v>
      </c>
      <c r="K5" s="171"/>
      <c r="L5" s="177">
        <v>0</v>
      </c>
      <c r="M5" s="178"/>
      <c r="N5" s="179"/>
      <c r="O5" s="180">
        <v>0</v>
      </c>
      <c r="P5" s="181"/>
      <c r="Q5" s="182"/>
      <c r="R5" s="96">
        <v>1</v>
      </c>
      <c r="S5" s="94">
        <v>1</v>
      </c>
      <c r="T5" s="183">
        <v>0</v>
      </c>
      <c r="U5" s="184"/>
      <c r="V5" s="185"/>
      <c r="W5" s="114">
        <v>0</v>
      </c>
      <c r="X5" s="112">
        <v>1</v>
      </c>
    </row>
    <row r="6" spans="1:24" ht="15.75" customHeight="1" x14ac:dyDescent="0.2">
      <c r="A6" s="89" t="s">
        <v>241</v>
      </c>
      <c r="B6" s="4">
        <v>48330</v>
      </c>
      <c r="C6" s="209">
        <v>0</v>
      </c>
      <c r="D6" s="210"/>
      <c r="E6" s="211"/>
      <c r="F6" s="202">
        <v>0</v>
      </c>
      <c r="G6" s="203"/>
      <c r="H6" s="196">
        <v>0</v>
      </c>
      <c r="I6" s="197"/>
      <c r="J6" s="170">
        <v>0</v>
      </c>
      <c r="K6" s="171"/>
      <c r="L6" s="177">
        <v>0</v>
      </c>
      <c r="M6" s="178"/>
      <c r="N6" s="179"/>
      <c r="O6" s="180">
        <v>0</v>
      </c>
      <c r="P6" s="181"/>
      <c r="Q6" s="182"/>
      <c r="R6" s="96">
        <v>1</v>
      </c>
      <c r="S6" s="94">
        <v>1</v>
      </c>
      <c r="T6" s="183">
        <v>0</v>
      </c>
      <c r="U6" s="184"/>
      <c r="V6" s="185"/>
      <c r="W6" s="114">
        <v>1</v>
      </c>
      <c r="X6" s="112">
        <v>0</v>
      </c>
    </row>
    <row r="7" spans="1:24" ht="15" customHeight="1" thickBot="1" x14ac:dyDescent="0.25">
      <c r="A7" s="89" t="s">
        <v>242</v>
      </c>
      <c r="B7" s="4">
        <v>8494</v>
      </c>
      <c r="C7" s="212">
        <v>1</v>
      </c>
      <c r="D7" s="213"/>
      <c r="E7" s="214"/>
      <c r="F7" s="204">
        <v>0</v>
      </c>
      <c r="G7" s="205"/>
      <c r="H7" s="198">
        <v>1</v>
      </c>
      <c r="I7" s="199"/>
      <c r="J7" s="172">
        <v>1</v>
      </c>
      <c r="K7" s="173"/>
      <c r="L7" s="191">
        <v>1</v>
      </c>
      <c r="M7" s="192"/>
      <c r="N7" s="193"/>
      <c r="O7" s="273">
        <v>1</v>
      </c>
      <c r="P7" s="274"/>
      <c r="Q7" s="275"/>
      <c r="R7" s="97">
        <v>1</v>
      </c>
      <c r="S7" s="94">
        <v>1</v>
      </c>
      <c r="T7" s="267">
        <v>1</v>
      </c>
      <c r="U7" s="268"/>
      <c r="V7" s="269"/>
      <c r="W7" s="115">
        <v>0</v>
      </c>
      <c r="X7" s="112">
        <v>1</v>
      </c>
    </row>
    <row r="8" spans="1:24" ht="23.25" customHeight="1" thickBot="1" x14ac:dyDescent="0.25">
      <c r="A8" s="2" t="s">
        <v>229</v>
      </c>
      <c r="B8" s="17"/>
      <c r="C8" s="276">
        <f>SUM(C4:E7)</f>
        <v>2</v>
      </c>
      <c r="D8" s="277"/>
      <c r="E8" s="278"/>
      <c r="F8" s="281">
        <f>SUM(F4:G7)</f>
        <v>2</v>
      </c>
      <c r="G8" s="282"/>
      <c r="H8" s="296">
        <f>SUM(H4:I7)</f>
        <v>2</v>
      </c>
      <c r="I8" s="297"/>
      <c r="J8" s="186">
        <f>SUM(J4:K7)</f>
        <v>1</v>
      </c>
      <c r="K8" s="187"/>
      <c r="L8" s="174">
        <f>SUM(L4:N7)</f>
        <v>2</v>
      </c>
      <c r="M8" s="175"/>
      <c r="N8" s="176"/>
      <c r="O8" s="167">
        <f>SUM(O4:Q7)</f>
        <v>2</v>
      </c>
      <c r="P8" s="168"/>
      <c r="Q8" s="169"/>
      <c r="R8" s="91">
        <f>SUM(R4:R7)</f>
        <v>4</v>
      </c>
      <c r="S8" s="92">
        <f>SUM(S4:S7)</f>
        <v>4</v>
      </c>
      <c r="T8" s="164">
        <f>SUM(T4:V7)</f>
        <v>1</v>
      </c>
      <c r="U8" s="165"/>
      <c r="V8" s="166"/>
      <c r="W8" s="116">
        <f>SUM(W4:W7)</f>
        <v>2</v>
      </c>
      <c r="X8" s="102">
        <f>SUM(X4:X7)</f>
        <v>3</v>
      </c>
    </row>
    <row r="9" spans="1:24" ht="23.25" customHeight="1" thickBot="1" x14ac:dyDescent="0.25">
      <c r="A9" s="2" t="s">
        <v>230</v>
      </c>
      <c r="B9" s="17"/>
      <c r="C9" s="219">
        <f>C8/4</f>
        <v>0.5</v>
      </c>
      <c r="D9" s="220"/>
      <c r="E9" s="221"/>
      <c r="F9" s="222">
        <f>F8/4</f>
        <v>0.5</v>
      </c>
      <c r="G9" s="223"/>
      <c r="H9" s="286">
        <f>H8/4</f>
        <v>0.5</v>
      </c>
      <c r="I9" s="287"/>
      <c r="J9" s="288">
        <f>J8/4</f>
        <v>0.25</v>
      </c>
      <c r="K9" s="289"/>
      <c r="L9" s="290">
        <f>L8/4</f>
        <v>0.5</v>
      </c>
      <c r="M9" s="291"/>
      <c r="N9" s="292"/>
      <c r="O9" s="293">
        <f>O8/4</f>
        <v>0.5</v>
      </c>
      <c r="P9" s="294"/>
      <c r="Q9" s="295"/>
      <c r="R9" s="83">
        <f>R8/4</f>
        <v>1</v>
      </c>
      <c r="S9" s="84">
        <f>S8/4</f>
        <v>1</v>
      </c>
      <c r="T9" s="283">
        <f>T8/4</f>
        <v>0.25</v>
      </c>
      <c r="U9" s="284"/>
      <c r="V9" s="285"/>
      <c r="W9" s="117">
        <f>W8/4</f>
        <v>0.5</v>
      </c>
      <c r="X9" s="103">
        <f>X8/4</f>
        <v>0.75</v>
      </c>
    </row>
    <row r="10" spans="1:24" ht="13.5" customHeight="1" x14ac:dyDescent="0.2"/>
    <row r="11" spans="1:24" ht="13.5" customHeight="1" thickBot="1" x14ac:dyDescent="0.25"/>
    <row r="12" spans="1:24" ht="41.25" customHeight="1" x14ac:dyDescent="0.2">
      <c r="A12" s="215" t="s">
        <v>234</v>
      </c>
      <c r="B12" s="217" t="s">
        <v>0</v>
      </c>
      <c r="C12" s="224" t="s">
        <v>1</v>
      </c>
      <c r="D12" s="225"/>
      <c r="E12" s="226"/>
      <c r="F12" s="246" t="s">
        <v>2</v>
      </c>
      <c r="G12" s="247"/>
      <c r="H12" s="248"/>
      <c r="I12" s="249"/>
      <c r="J12" s="242" t="s">
        <v>227</v>
      </c>
      <c r="K12" s="243"/>
      <c r="L12" s="250" t="s">
        <v>83</v>
      </c>
      <c r="M12" s="251"/>
      <c r="N12" s="252"/>
      <c r="O12" s="256" t="s">
        <v>3</v>
      </c>
      <c r="P12" s="257"/>
      <c r="Q12" s="258"/>
      <c r="R12" s="262" t="s">
        <v>226</v>
      </c>
      <c r="S12" s="230" t="s">
        <v>4</v>
      </c>
      <c r="T12" s="232" t="s">
        <v>245</v>
      </c>
      <c r="U12" s="233"/>
      <c r="V12" s="234"/>
      <c r="W12" s="162" t="s">
        <v>248</v>
      </c>
      <c r="X12" s="160" t="s">
        <v>247</v>
      </c>
    </row>
    <row r="13" spans="1:24" ht="63" customHeight="1" thickBot="1" x14ac:dyDescent="0.25">
      <c r="A13" s="216"/>
      <c r="B13" s="218"/>
      <c r="C13" s="227"/>
      <c r="D13" s="228"/>
      <c r="E13" s="229"/>
      <c r="F13" s="240" t="s">
        <v>7</v>
      </c>
      <c r="G13" s="241"/>
      <c r="H13" s="238" t="s">
        <v>225</v>
      </c>
      <c r="I13" s="239"/>
      <c r="J13" s="244"/>
      <c r="K13" s="245"/>
      <c r="L13" s="253"/>
      <c r="M13" s="254"/>
      <c r="N13" s="255"/>
      <c r="O13" s="259"/>
      <c r="P13" s="260"/>
      <c r="Q13" s="261"/>
      <c r="R13" s="263"/>
      <c r="S13" s="231"/>
      <c r="T13" s="235"/>
      <c r="U13" s="236"/>
      <c r="V13" s="237"/>
      <c r="W13" s="163"/>
      <c r="X13" s="161"/>
    </row>
    <row r="14" spans="1:24" ht="15.75" customHeight="1" x14ac:dyDescent="0.2">
      <c r="A14" s="88" t="s">
        <v>236</v>
      </c>
      <c r="B14" s="99">
        <v>40281</v>
      </c>
      <c r="C14" s="206">
        <v>3</v>
      </c>
      <c r="D14" s="207"/>
      <c r="E14" s="208"/>
      <c r="F14" s="200">
        <v>2</v>
      </c>
      <c r="G14" s="201"/>
      <c r="H14" s="279">
        <v>2</v>
      </c>
      <c r="I14" s="280"/>
      <c r="J14" s="194">
        <v>0</v>
      </c>
      <c r="K14" s="195"/>
      <c r="L14" s="188">
        <v>5</v>
      </c>
      <c r="M14" s="189"/>
      <c r="N14" s="190"/>
      <c r="O14" s="270">
        <v>2</v>
      </c>
      <c r="P14" s="271"/>
      <c r="Q14" s="272"/>
      <c r="R14" s="95">
        <v>6</v>
      </c>
      <c r="S14" s="93">
        <v>7</v>
      </c>
      <c r="T14" s="264">
        <v>3</v>
      </c>
      <c r="U14" s="265"/>
      <c r="V14" s="266"/>
      <c r="W14" s="113">
        <v>3</v>
      </c>
      <c r="X14" s="111">
        <v>3</v>
      </c>
    </row>
    <row r="15" spans="1:24" ht="15.75" customHeight="1" x14ac:dyDescent="0.2">
      <c r="A15" s="89" t="s">
        <v>237</v>
      </c>
      <c r="B15" s="100">
        <v>27625</v>
      </c>
      <c r="C15" s="209">
        <v>5</v>
      </c>
      <c r="D15" s="210"/>
      <c r="E15" s="211"/>
      <c r="F15" s="202">
        <v>2</v>
      </c>
      <c r="G15" s="203"/>
      <c r="H15" s="196">
        <v>1</v>
      </c>
      <c r="I15" s="197"/>
      <c r="J15" s="170">
        <v>0</v>
      </c>
      <c r="K15" s="171"/>
      <c r="L15" s="177">
        <v>6</v>
      </c>
      <c r="M15" s="178"/>
      <c r="N15" s="179"/>
      <c r="O15" s="180">
        <v>3</v>
      </c>
      <c r="P15" s="181"/>
      <c r="Q15" s="182"/>
      <c r="R15" s="96">
        <v>6</v>
      </c>
      <c r="S15" s="94">
        <v>6</v>
      </c>
      <c r="T15" s="183">
        <v>1</v>
      </c>
      <c r="U15" s="184"/>
      <c r="V15" s="185"/>
      <c r="W15" s="114">
        <v>0</v>
      </c>
      <c r="X15" s="112">
        <v>2</v>
      </c>
    </row>
    <row r="16" spans="1:24" ht="16.5" customHeight="1" x14ac:dyDescent="0.2">
      <c r="A16" s="89" t="s">
        <v>238</v>
      </c>
      <c r="B16" s="100">
        <v>45916</v>
      </c>
      <c r="C16" s="209">
        <v>5</v>
      </c>
      <c r="D16" s="210"/>
      <c r="E16" s="211"/>
      <c r="F16" s="202">
        <v>0</v>
      </c>
      <c r="G16" s="203"/>
      <c r="H16" s="196">
        <v>3</v>
      </c>
      <c r="I16" s="197"/>
      <c r="J16" s="170">
        <v>2</v>
      </c>
      <c r="K16" s="171"/>
      <c r="L16" s="177">
        <v>6</v>
      </c>
      <c r="M16" s="178"/>
      <c r="N16" s="179"/>
      <c r="O16" s="180">
        <v>4</v>
      </c>
      <c r="P16" s="181"/>
      <c r="Q16" s="182"/>
      <c r="R16" s="96">
        <v>10</v>
      </c>
      <c r="S16" s="94">
        <v>10</v>
      </c>
      <c r="T16" s="183">
        <v>3</v>
      </c>
      <c r="U16" s="184"/>
      <c r="V16" s="185"/>
      <c r="W16" s="114">
        <v>1</v>
      </c>
      <c r="X16" s="112">
        <v>0</v>
      </c>
    </row>
    <row r="17" spans="1:24" ht="15.75" customHeight="1" thickBot="1" x14ac:dyDescent="0.25">
      <c r="A17" s="89" t="s">
        <v>239</v>
      </c>
      <c r="B17" s="100">
        <v>33634</v>
      </c>
      <c r="C17" s="212">
        <v>7</v>
      </c>
      <c r="D17" s="213"/>
      <c r="E17" s="214"/>
      <c r="F17" s="204">
        <v>3</v>
      </c>
      <c r="G17" s="205"/>
      <c r="H17" s="198">
        <v>5</v>
      </c>
      <c r="I17" s="199"/>
      <c r="J17" s="172">
        <v>2</v>
      </c>
      <c r="K17" s="173"/>
      <c r="L17" s="191">
        <v>4</v>
      </c>
      <c r="M17" s="192"/>
      <c r="N17" s="193"/>
      <c r="O17" s="273">
        <v>3</v>
      </c>
      <c r="P17" s="274"/>
      <c r="Q17" s="275"/>
      <c r="R17" s="97">
        <v>7</v>
      </c>
      <c r="S17" s="94">
        <v>7</v>
      </c>
      <c r="T17" s="267">
        <v>2</v>
      </c>
      <c r="U17" s="268"/>
      <c r="V17" s="269"/>
      <c r="W17" s="115">
        <v>2</v>
      </c>
      <c r="X17" s="112">
        <v>4</v>
      </c>
    </row>
    <row r="18" spans="1:24" ht="21.75" customHeight="1" thickBot="1" x14ac:dyDescent="0.25">
      <c r="A18" s="2" t="s">
        <v>243</v>
      </c>
      <c r="B18" s="17"/>
      <c r="C18" s="276">
        <f>SUM(C14:E17)</f>
        <v>20</v>
      </c>
      <c r="D18" s="277"/>
      <c r="E18" s="278"/>
      <c r="F18" s="281">
        <f>SUM(F14:G17)</f>
        <v>7</v>
      </c>
      <c r="G18" s="282"/>
      <c r="H18" s="296">
        <f>SUM(H14:I17)</f>
        <v>11</v>
      </c>
      <c r="I18" s="297"/>
      <c r="J18" s="186">
        <f>SUM(J14:K17)</f>
        <v>4</v>
      </c>
      <c r="K18" s="187"/>
      <c r="L18" s="174">
        <f>SUM(L14:N17)</f>
        <v>21</v>
      </c>
      <c r="M18" s="175"/>
      <c r="N18" s="176"/>
      <c r="O18" s="167">
        <f>SUM(O14:Q17)</f>
        <v>12</v>
      </c>
      <c r="P18" s="168"/>
      <c r="Q18" s="169"/>
      <c r="R18" s="91">
        <f>SUM(R14:R17)</f>
        <v>29</v>
      </c>
      <c r="S18" s="92">
        <f>SUM(S14:S17)</f>
        <v>30</v>
      </c>
      <c r="T18" s="164">
        <f>SUM(T14:V17)</f>
        <v>9</v>
      </c>
      <c r="U18" s="165"/>
      <c r="V18" s="166"/>
      <c r="W18" s="116">
        <f>SUM(W14:W17)</f>
        <v>6</v>
      </c>
      <c r="X18" s="102">
        <f>SUM(X14:X17)</f>
        <v>9</v>
      </c>
    </row>
    <row r="19" spans="1:24" ht="22.5" customHeight="1" thickBot="1" x14ac:dyDescent="0.25">
      <c r="A19" s="2" t="s">
        <v>244</v>
      </c>
      <c r="B19" s="17"/>
      <c r="C19" s="219">
        <f>C18/32</f>
        <v>0.625</v>
      </c>
      <c r="D19" s="220"/>
      <c r="E19" s="221"/>
      <c r="F19" s="222">
        <f>F18/32</f>
        <v>0.21875</v>
      </c>
      <c r="G19" s="223"/>
      <c r="H19" s="286">
        <f>H18/32</f>
        <v>0.34375</v>
      </c>
      <c r="I19" s="287"/>
      <c r="J19" s="288">
        <f>J18/32</f>
        <v>0.125</v>
      </c>
      <c r="K19" s="289"/>
      <c r="L19" s="290">
        <f>L18/32</f>
        <v>0.65625</v>
      </c>
      <c r="M19" s="291"/>
      <c r="N19" s="292"/>
      <c r="O19" s="293">
        <f>O18/32</f>
        <v>0.375</v>
      </c>
      <c r="P19" s="294"/>
      <c r="Q19" s="295"/>
      <c r="R19" s="83">
        <f>R18/32</f>
        <v>0.90625</v>
      </c>
      <c r="S19" s="84">
        <f>S18/32</f>
        <v>0.9375</v>
      </c>
      <c r="T19" s="283">
        <f>T18/32</f>
        <v>0.28125</v>
      </c>
      <c r="U19" s="284"/>
      <c r="V19" s="285"/>
      <c r="W19" s="117">
        <f>W18/32</f>
        <v>0.1875</v>
      </c>
      <c r="X19" s="103">
        <f>X18/32</f>
        <v>0.28125</v>
      </c>
    </row>
    <row r="21" spans="1:24" ht="13.5" thickBot="1" x14ac:dyDescent="0.25"/>
    <row r="22" spans="1:24" ht="46.5" customHeight="1" x14ac:dyDescent="0.2">
      <c r="A22" s="215" t="s">
        <v>235</v>
      </c>
      <c r="B22" s="217" t="s">
        <v>0</v>
      </c>
      <c r="C22" s="224" t="s">
        <v>1</v>
      </c>
      <c r="D22" s="225"/>
      <c r="E22" s="226"/>
      <c r="F22" s="246" t="s">
        <v>2</v>
      </c>
      <c r="G22" s="247"/>
      <c r="H22" s="248"/>
      <c r="I22" s="249"/>
      <c r="J22" s="242" t="s">
        <v>227</v>
      </c>
      <c r="K22" s="243"/>
      <c r="L22" s="250" t="s">
        <v>83</v>
      </c>
      <c r="M22" s="251"/>
      <c r="N22" s="252"/>
      <c r="O22" s="256" t="s">
        <v>3</v>
      </c>
      <c r="P22" s="257"/>
      <c r="Q22" s="258"/>
      <c r="R22" s="262" t="s">
        <v>226</v>
      </c>
      <c r="S22" s="230" t="s">
        <v>4</v>
      </c>
      <c r="T22" s="232" t="s">
        <v>245</v>
      </c>
      <c r="U22" s="233"/>
      <c r="V22" s="234"/>
      <c r="W22" s="162" t="s">
        <v>248</v>
      </c>
      <c r="X22" s="160" t="s">
        <v>247</v>
      </c>
    </row>
    <row r="23" spans="1:24" ht="64.5" customHeight="1" thickBot="1" x14ac:dyDescent="0.25">
      <c r="A23" s="216"/>
      <c r="B23" s="218"/>
      <c r="C23" s="227"/>
      <c r="D23" s="228"/>
      <c r="E23" s="229"/>
      <c r="F23" s="240" t="s">
        <v>7</v>
      </c>
      <c r="G23" s="241"/>
      <c r="H23" s="238" t="s">
        <v>225</v>
      </c>
      <c r="I23" s="239"/>
      <c r="J23" s="244"/>
      <c r="K23" s="245"/>
      <c r="L23" s="253"/>
      <c r="M23" s="254"/>
      <c r="N23" s="255"/>
      <c r="O23" s="259"/>
      <c r="P23" s="260"/>
      <c r="Q23" s="261"/>
      <c r="R23" s="263"/>
      <c r="S23" s="231"/>
      <c r="T23" s="235"/>
      <c r="U23" s="236"/>
      <c r="V23" s="237"/>
      <c r="W23" s="163"/>
      <c r="X23" s="161"/>
    </row>
    <row r="24" spans="1:24" ht="15.75" customHeight="1" x14ac:dyDescent="0.2">
      <c r="A24" s="88" t="s">
        <v>236</v>
      </c>
      <c r="B24" s="99">
        <v>27663</v>
      </c>
      <c r="C24" s="206">
        <v>7</v>
      </c>
      <c r="D24" s="207"/>
      <c r="E24" s="208"/>
      <c r="F24" s="200">
        <v>5</v>
      </c>
      <c r="G24" s="201"/>
      <c r="H24" s="279">
        <v>6</v>
      </c>
      <c r="I24" s="280"/>
      <c r="J24" s="194">
        <v>0</v>
      </c>
      <c r="K24" s="195"/>
      <c r="L24" s="188">
        <v>23</v>
      </c>
      <c r="M24" s="189"/>
      <c r="N24" s="190"/>
      <c r="O24" s="270">
        <v>21</v>
      </c>
      <c r="P24" s="271"/>
      <c r="Q24" s="272"/>
      <c r="R24" s="95">
        <v>35</v>
      </c>
      <c r="S24" s="93">
        <v>18</v>
      </c>
      <c r="T24" s="264">
        <v>3</v>
      </c>
      <c r="U24" s="265"/>
      <c r="V24" s="266"/>
      <c r="W24" s="113">
        <v>2</v>
      </c>
      <c r="X24" s="111">
        <v>4</v>
      </c>
    </row>
    <row r="25" spans="1:24" ht="15.75" customHeight="1" x14ac:dyDescent="0.2">
      <c r="A25" s="89" t="s">
        <v>237</v>
      </c>
      <c r="B25" s="100">
        <v>17821</v>
      </c>
      <c r="C25" s="209">
        <v>3</v>
      </c>
      <c r="D25" s="210"/>
      <c r="E25" s="211"/>
      <c r="F25" s="202">
        <v>7</v>
      </c>
      <c r="G25" s="203"/>
      <c r="H25" s="196">
        <v>6</v>
      </c>
      <c r="I25" s="197"/>
      <c r="J25" s="170">
        <v>1</v>
      </c>
      <c r="K25" s="171"/>
      <c r="L25" s="177">
        <v>13</v>
      </c>
      <c r="M25" s="178"/>
      <c r="N25" s="179"/>
      <c r="O25" s="180">
        <v>12</v>
      </c>
      <c r="P25" s="181"/>
      <c r="Q25" s="182"/>
      <c r="R25" s="96">
        <v>6</v>
      </c>
      <c r="S25" s="94">
        <v>3</v>
      </c>
      <c r="T25" s="183">
        <v>1</v>
      </c>
      <c r="U25" s="184"/>
      <c r="V25" s="185"/>
      <c r="W25" s="114">
        <v>0</v>
      </c>
      <c r="X25" s="112">
        <v>5</v>
      </c>
    </row>
    <row r="26" spans="1:24" ht="16.5" customHeight="1" x14ac:dyDescent="0.2">
      <c r="A26" s="89" t="s">
        <v>238</v>
      </c>
      <c r="B26" s="100">
        <v>29541</v>
      </c>
      <c r="C26" s="209">
        <v>10</v>
      </c>
      <c r="D26" s="210"/>
      <c r="E26" s="211"/>
      <c r="F26" s="202">
        <v>11</v>
      </c>
      <c r="G26" s="203"/>
      <c r="H26" s="196">
        <v>10</v>
      </c>
      <c r="I26" s="197"/>
      <c r="J26" s="170">
        <v>5</v>
      </c>
      <c r="K26" s="171"/>
      <c r="L26" s="177">
        <v>30</v>
      </c>
      <c r="M26" s="178"/>
      <c r="N26" s="179"/>
      <c r="O26" s="180">
        <v>28</v>
      </c>
      <c r="P26" s="181"/>
      <c r="Q26" s="182"/>
      <c r="R26" s="96">
        <v>46</v>
      </c>
      <c r="S26" s="94">
        <v>23</v>
      </c>
      <c r="T26" s="183">
        <v>7</v>
      </c>
      <c r="U26" s="184"/>
      <c r="V26" s="185"/>
      <c r="W26" s="114">
        <v>3</v>
      </c>
      <c r="X26" s="112">
        <v>4</v>
      </c>
    </row>
    <row r="27" spans="1:24" ht="15.75" customHeight="1" thickBot="1" x14ac:dyDescent="0.25">
      <c r="A27" s="89" t="s">
        <v>239</v>
      </c>
      <c r="B27" s="100">
        <v>31198</v>
      </c>
      <c r="C27" s="212">
        <v>2</v>
      </c>
      <c r="D27" s="213"/>
      <c r="E27" s="214"/>
      <c r="F27" s="204">
        <v>4</v>
      </c>
      <c r="G27" s="205"/>
      <c r="H27" s="198">
        <v>4</v>
      </c>
      <c r="I27" s="199"/>
      <c r="J27" s="172">
        <v>3</v>
      </c>
      <c r="K27" s="173"/>
      <c r="L27" s="191">
        <v>13</v>
      </c>
      <c r="M27" s="192"/>
      <c r="N27" s="193"/>
      <c r="O27" s="273">
        <v>9</v>
      </c>
      <c r="P27" s="274"/>
      <c r="Q27" s="275"/>
      <c r="R27" s="97">
        <v>20</v>
      </c>
      <c r="S27" s="94">
        <v>5</v>
      </c>
      <c r="T27" s="267">
        <v>5</v>
      </c>
      <c r="U27" s="268"/>
      <c r="V27" s="269"/>
      <c r="W27" s="115">
        <v>1</v>
      </c>
      <c r="X27" s="112">
        <v>2</v>
      </c>
    </row>
    <row r="28" spans="1:24" ht="21.75" customHeight="1" thickBot="1" x14ac:dyDescent="0.25">
      <c r="A28" s="2" t="s">
        <v>255</v>
      </c>
      <c r="B28" s="17"/>
      <c r="C28" s="276">
        <f>SUM(C24:E27)</f>
        <v>22</v>
      </c>
      <c r="D28" s="277"/>
      <c r="E28" s="278"/>
      <c r="F28" s="281">
        <f>SUM(F24:G27)</f>
        <v>27</v>
      </c>
      <c r="G28" s="282"/>
      <c r="H28" s="296">
        <f>SUM(H24:I27)</f>
        <v>26</v>
      </c>
      <c r="I28" s="297"/>
      <c r="J28" s="186">
        <f>SUM(J24:K27)</f>
        <v>9</v>
      </c>
      <c r="K28" s="187"/>
      <c r="L28" s="174">
        <f>SUM(L24:N27)</f>
        <v>79</v>
      </c>
      <c r="M28" s="175"/>
      <c r="N28" s="176"/>
      <c r="O28" s="167">
        <f>SUM(O24:Q27)</f>
        <v>70</v>
      </c>
      <c r="P28" s="168"/>
      <c r="Q28" s="169"/>
      <c r="R28" s="91">
        <f>SUM(R24:R27)</f>
        <v>107</v>
      </c>
      <c r="S28" s="92">
        <f>SUM(S24:S27)</f>
        <v>49</v>
      </c>
      <c r="T28" s="164">
        <f>SUM(T24:V27)</f>
        <v>16</v>
      </c>
      <c r="U28" s="165"/>
      <c r="V28" s="166"/>
      <c r="W28" s="116">
        <f>SUM(W24:W27)</f>
        <v>6</v>
      </c>
      <c r="X28" s="102">
        <f>SUM(X24:X27)</f>
        <v>15</v>
      </c>
    </row>
    <row r="29" spans="1:24" ht="21.75" customHeight="1" thickBot="1" x14ac:dyDescent="0.25">
      <c r="A29" s="2" t="s">
        <v>256</v>
      </c>
      <c r="B29" s="17"/>
      <c r="C29" s="219">
        <f>C28/164</f>
        <v>0.13414634146341464</v>
      </c>
      <c r="D29" s="220"/>
      <c r="E29" s="221"/>
      <c r="F29" s="222">
        <f>F28/164</f>
        <v>0.16463414634146342</v>
      </c>
      <c r="G29" s="223"/>
      <c r="H29" s="286">
        <f>H28/164</f>
        <v>0.15853658536585366</v>
      </c>
      <c r="I29" s="287"/>
      <c r="J29" s="288">
        <f>J28/164</f>
        <v>5.4878048780487805E-2</v>
      </c>
      <c r="K29" s="289"/>
      <c r="L29" s="290">
        <f>L28/164</f>
        <v>0.48170731707317072</v>
      </c>
      <c r="M29" s="291"/>
      <c r="N29" s="292"/>
      <c r="O29" s="293">
        <f>O28/164</f>
        <v>0.42682926829268292</v>
      </c>
      <c r="P29" s="294"/>
      <c r="Q29" s="295"/>
      <c r="R29" s="83">
        <f>R28/164</f>
        <v>0.65243902439024393</v>
      </c>
      <c r="S29" s="84">
        <f>S28/164</f>
        <v>0.29878048780487804</v>
      </c>
      <c r="T29" s="283">
        <f>T28/164</f>
        <v>9.7560975609756101E-2</v>
      </c>
      <c r="U29" s="284"/>
      <c r="V29" s="285"/>
      <c r="W29" s="117">
        <f>W28/164</f>
        <v>3.6585365853658534E-2</v>
      </c>
      <c r="X29" s="103">
        <f>X28/164</f>
        <v>9.1463414634146339E-2</v>
      </c>
    </row>
  </sheetData>
  <mergeCells count="168">
    <mergeCell ref="L28:N28"/>
    <mergeCell ref="O28:Q28"/>
    <mergeCell ref="T28:V28"/>
    <mergeCell ref="C29:E29"/>
    <mergeCell ref="F29:G29"/>
    <mergeCell ref="H29:I29"/>
    <mergeCell ref="J29:K29"/>
    <mergeCell ref="L29:N29"/>
    <mergeCell ref="O29:Q29"/>
    <mergeCell ref="T29:V29"/>
    <mergeCell ref="C28:E28"/>
    <mergeCell ref="F28:G28"/>
    <mergeCell ref="H28:I28"/>
    <mergeCell ref="J28:K28"/>
    <mergeCell ref="C27:E27"/>
    <mergeCell ref="F27:G27"/>
    <mergeCell ref="H27:I27"/>
    <mergeCell ref="J27:K27"/>
    <mergeCell ref="L27:N27"/>
    <mergeCell ref="O27:Q27"/>
    <mergeCell ref="T27:V27"/>
    <mergeCell ref="C26:E26"/>
    <mergeCell ref="F26:G26"/>
    <mergeCell ref="H26:I26"/>
    <mergeCell ref="J26:K26"/>
    <mergeCell ref="C25:E25"/>
    <mergeCell ref="F25:G25"/>
    <mergeCell ref="H25:I25"/>
    <mergeCell ref="J25:K25"/>
    <mergeCell ref="L25:N25"/>
    <mergeCell ref="O25:Q25"/>
    <mergeCell ref="T25:V25"/>
    <mergeCell ref="L26:N26"/>
    <mergeCell ref="O26:Q26"/>
    <mergeCell ref="T26:V26"/>
    <mergeCell ref="H23:I23"/>
    <mergeCell ref="C24:E24"/>
    <mergeCell ref="F24:G24"/>
    <mergeCell ref="H24:I24"/>
    <mergeCell ref="L19:N19"/>
    <mergeCell ref="O19:Q19"/>
    <mergeCell ref="T19:V19"/>
    <mergeCell ref="A22:A23"/>
    <mergeCell ref="B22:B23"/>
    <mergeCell ref="C22:E23"/>
    <mergeCell ref="F22:I22"/>
    <mergeCell ref="J22:K23"/>
    <mergeCell ref="L22:N23"/>
    <mergeCell ref="O22:Q23"/>
    <mergeCell ref="R22:R23"/>
    <mergeCell ref="S22:S23"/>
    <mergeCell ref="T22:V23"/>
    <mergeCell ref="F23:G23"/>
    <mergeCell ref="C19:E19"/>
    <mergeCell ref="F19:G19"/>
    <mergeCell ref="J24:K24"/>
    <mergeCell ref="L24:N24"/>
    <mergeCell ref="O24:Q24"/>
    <mergeCell ref="T24:V24"/>
    <mergeCell ref="H19:I19"/>
    <mergeCell ref="J19:K19"/>
    <mergeCell ref="L17:N17"/>
    <mergeCell ref="O17:Q17"/>
    <mergeCell ref="T17:V17"/>
    <mergeCell ref="C18:E18"/>
    <mergeCell ref="F18:G18"/>
    <mergeCell ref="H18:I18"/>
    <mergeCell ref="J18:K18"/>
    <mergeCell ref="L18:N18"/>
    <mergeCell ref="O18:Q18"/>
    <mergeCell ref="T18:V18"/>
    <mergeCell ref="C17:E17"/>
    <mergeCell ref="F17:G17"/>
    <mergeCell ref="H17:I17"/>
    <mergeCell ref="J17:K17"/>
    <mergeCell ref="C16:E16"/>
    <mergeCell ref="F16:G16"/>
    <mergeCell ref="H16:I16"/>
    <mergeCell ref="J16:K16"/>
    <mergeCell ref="L16:N16"/>
    <mergeCell ref="O16:Q16"/>
    <mergeCell ref="T16:V16"/>
    <mergeCell ref="C15:E15"/>
    <mergeCell ref="F15:G15"/>
    <mergeCell ref="H15:I15"/>
    <mergeCell ref="J15:K15"/>
    <mergeCell ref="C14:E14"/>
    <mergeCell ref="F14:G14"/>
    <mergeCell ref="H14:I14"/>
    <mergeCell ref="J14:K14"/>
    <mergeCell ref="L14:N14"/>
    <mergeCell ref="O14:Q14"/>
    <mergeCell ref="T14:V14"/>
    <mergeCell ref="J12:K13"/>
    <mergeCell ref="L12:N13"/>
    <mergeCell ref="O12:Q13"/>
    <mergeCell ref="R12:R13"/>
    <mergeCell ref="S12:S13"/>
    <mergeCell ref="F8:G8"/>
    <mergeCell ref="A12:A13"/>
    <mergeCell ref="B12:B13"/>
    <mergeCell ref="C12:E13"/>
    <mergeCell ref="F12:I12"/>
    <mergeCell ref="T9:V9"/>
    <mergeCell ref="H9:I9"/>
    <mergeCell ref="J9:K9"/>
    <mergeCell ref="L9:N9"/>
    <mergeCell ref="O9:Q9"/>
    <mergeCell ref="T12:V13"/>
    <mergeCell ref="F13:G13"/>
    <mergeCell ref="H13:I13"/>
    <mergeCell ref="H8:I8"/>
    <mergeCell ref="A2:A3"/>
    <mergeCell ref="B2:B3"/>
    <mergeCell ref="C9:E9"/>
    <mergeCell ref="F9:G9"/>
    <mergeCell ref="C2:E3"/>
    <mergeCell ref="S2:S3"/>
    <mergeCell ref="T2:V3"/>
    <mergeCell ref="H3:I3"/>
    <mergeCell ref="F3:G3"/>
    <mergeCell ref="J2:K3"/>
    <mergeCell ref="F2:I2"/>
    <mergeCell ref="L2:N3"/>
    <mergeCell ref="O2:Q3"/>
    <mergeCell ref="R2:R3"/>
    <mergeCell ref="T4:V4"/>
    <mergeCell ref="T5:V5"/>
    <mergeCell ref="T6:V6"/>
    <mergeCell ref="T7:V7"/>
    <mergeCell ref="O4:Q4"/>
    <mergeCell ref="O5:Q5"/>
    <mergeCell ref="O6:Q6"/>
    <mergeCell ref="O7:Q7"/>
    <mergeCell ref="C8:E8"/>
    <mergeCell ref="H4:I4"/>
    <mergeCell ref="H5:I5"/>
    <mergeCell ref="H6:I6"/>
    <mergeCell ref="H7:I7"/>
    <mergeCell ref="F4:G4"/>
    <mergeCell ref="F5:G5"/>
    <mergeCell ref="F6:G6"/>
    <mergeCell ref="F7:G7"/>
    <mergeCell ref="C4:E4"/>
    <mergeCell ref="C5:E5"/>
    <mergeCell ref="C6:E6"/>
    <mergeCell ref="C7:E7"/>
    <mergeCell ref="X2:X3"/>
    <mergeCell ref="W12:W13"/>
    <mergeCell ref="X12:X13"/>
    <mergeCell ref="W22:W23"/>
    <mergeCell ref="X22:X23"/>
    <mergeCell ref="W2:W3"/>
    <mergeCell ref="T8:V8"/>
    <mergeCell ref="O8:Q8"/>
    <mergeCell ref="J6:K6"/>
    <mergeCell ref="J7:K7"/>
    <mergeCell ref="L8:N8"/>
    <mergeCell ref="L15:N15"/>
    <mergeCell ref="O15:Q15"/>
    <mergeCell ref="T15:V15"/>
    <mergeCell ref="J8:K8"/>
    <mergeCell ref="L4:N4"/>
    <mergeCell ref="L5:N5"/>
    <mergeCell ref="L6:N6"/>
    <mergeCell ref="L7:N7"/>
    <mergeCell ref="J4:K4"/>
    <mergeCell ref="J5:K5"/>
  </mergeCells>
  <pageMargins left="0.7" right="0.7" top="0.78740157499999996" bottom="0.78740157499999996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X11"/>
  <sheetViews>
    <sheetView showGridLines="0" zoomScale="80" zoomScaleNormal="80" workbookViewId="0">
      <selection activeCell="A2" sqref="A2:A3"/>
    </sheetView>
  </sheetViews>
  <sheetFormatPr defaultRowHeight="12.75" x14ac:dyDescent="0.2"/>
  <cols>
    <col min="1" max="1" width="27.5703125" customWidth="1"/>
    <col min="2" max="2" width="11.5703125" customWidth="1"/>
    <col min="3" max="3" width="6.7109375" customWidth="1"/>
    <col min="4" max="4" width="8.85546875" customWidth="1"/>
    <col min="5" max="5" width="0.28515625" style="1" customWidth="1"/>
    <col min="6" max="7" width="6.7109375" customWidth="1"/>
    <col min="8" max="13" width="7.7109375" customWidth="1"/>
    <col min="14" max="14" width="0.140625" customWidth="1"/>
    <col min="15" max="16" width="7.7109375" customWidth="1"/>
    <col min="17" max="17" width="7.7109375" hidden="1" customWidth="1"/>
    <col min="18" max="18" width="15.7109375" customWidth="1"/>
    <col min="19" max="19" width="16.140625" customWidth="1"/>
    <col min="20" max="21" width="7.7109375" customWidth="1"/>
    <col min="22" max="22" width="0.5703125" customWidth="1"/>
    <col min="23" max="24" width="15.7109375" customWidth="1"/>
  </cols>
  <sheetData>
    <row r="1" spans="1:24" ht="20.25" customHeight="1" thickBot="1" x14ac:dyDescent="0.25">
      <c r="A1" s="98" t="s">
        <v>258</v>
      </c>
    </row>
    <row r="2" spans="1:24" ht="48" customHeight="1" x14ac:dyDescent="0.2">
      <c r="A2" s="298" t="s">
        <v>249</v>
      </c>
      <c r="B2" s="217" t="s">
        <v>0</v>
      </c>
      <c r="C2" s="224" t="s">
        <v>1</v>
      </c>
      <c r="D2" s="225"/>
      <c r="E2" s="226"/>
      <c r="F2" s="246" t="s">
        <v>2</v>
      </c>
      <c r="G2" s="247"/>
      <c r="H2" s="248"/>
      <c r="I2" s="249"/>
      <c r="J2" s="242" t="s">
        <v>227</v>
      </c>
      <c r="K2" s="243"/>
      <c r="L2" s="250" t="s">
        <v>83</v>
      </c>
      <c r="M2" s="251"/>
      <c r="N2" s="252"/>
      <c r="O2" s="256" t="s">
        <v>3</v>
      </c>
      <c r="P2" s="257"/>
      <c r="Q2" s="258"/>
      <c r="R2" s="262" t="s">
        <v>226</v>
      </c>
      <c r="S2" s="230" t="s">
        <v>4</v>
      </c>
      <c r="T2" s="232" t="s">
        <v>245</v>
      </c>
      <c r="U2" s="233"/>
      <c r="V2" s="234"/>
      <c r="W2" s="162" t="s">
        <v>248</v>
      </c>
      <c r="X2" s="160" t="s">
        <v>247</v>
      </c>
    </row>
    <row r="3" spans="1:24" ht="62.25" customHeight="1" thickBot="1" x14ac:dyDescent="0.25">
      <c r="A3" s="299"/>
      <c r="B3" s="218"/>
      <c r="C3" s="227"/>
      <c r="D3" s="228"/>
      <c r="E3" s="229"/>
      <c r="F3" s="240" t="s">
        <v>7</v>
      </c>
      <c r="G3" s="241"/>
      <c r="H3" s="238" t="s">
        <v>225</v>
      </c>
      <c r="I3" s="239"/>
      <c r="J3" s="244"/>
      <c r="K3" s="245"/>
      <c r="L3" s="253"/>
      <c r="M3" s="254"/>
      <c r="N3" s="255"/>
      <c r="O3" s="259"/>
      <c r="P3" s="260"/>
      <c r="Q3" s="261"/>
      <c r="R3" s="263"/>
      <c r="S3" s="231"/>
      <c r="T3" s="235"/>
      <c r="U3" s="236"/>
      <c r="V3" s="237"/>
      <c r="W3" s="163"/>
      <c r="X3" s="161"/>
    </row>
    <row r="4" spans="1:24" ht="24.75" customHeight="1" x14ac:dyDescent="0.2">
      <c r="A4" s="88" t="s">
        <v>236</v>
      </c>
      <c r="B4" s="99">
        <v>106984</v>
      </c>
      <c r="C4" s="206">
        <v>10</v>
      </c>
      <c r="D4" s="207"/>
      <c r="E4" s="208"/>
      <c r="F4" s="200">
        <v>8</v>
      </c>
      <c r="G4" s="201"/>
      <c r="H4" s="279">
        <v>8</v>
      </c>
      <c r="I4" s="280"/>
      <c r="J4" s="194">
        <v>0</v>
      </c>
      <c r="K4" s="195"/>
      <c r="L4" s="188">
        <v>28</v>
      </c>
      <c r="M4" s="189"/>
      <c r="N4" s="190"/>
      <c r="O4" s="270">
        <v>23</v>
      </c>
      <c r="P4" s="271"/>
      <c r="Q4" s="272"/>
      <c r="R4" s="95">
        <v>42</v>
      </c>
      <c r="S4" s="93">
        <v>26</v>
      </c>
      <c r="T4" s="264">
        <v>6</v>
      </c>
      <c r="U4" s="265"/>
      <c r="V4" s="266"/>
      <c r="W4" s="109">
        <v>5</v>
      </c>
      <c r="X4" s="111">
        <v>8</v>
      </c>
    </row>
    <row r="5" spans="1:24" ht="23.25" customHeight="1" x14ac:dyDescent="0.2">
      <c r="A5" s="89" t="s">
        <v>237</v>
      </c>
      <c r="B5" s="100">
        <v>93776</v>
      </c>
      <c r="C5" s="209">
        <v>8</v>
      </c>
      <c r="D5" s="210"/>
      <c r="E5" s="211"/>
      <c r="F5" s="202">
        <v>9</v>
      </c>
      <c r="G5" s="203"/>
      <c r="H5" s="196">
        <v>7</v>
      </c>
      <c r="I5" s="197"/>
      <c r="J5" s="170">
        <v>1</v>
      </c>
      <c r="K5" s="171"/>
      <c r="L5" s="177">
        <v>19</v>
      </c>
      <c r="M5" s="178"/>
      <c r="N5" s="179"/>
      <c r="O5" s="180">
        <v>15</v>
      </c>
      <c r="P5" s="181"/>
      <c r="Q5" s="182"/>
      <c r="R5" s="96">
        <v>13</v>
      </c>
      <c r="S5" s="94">
        <v>10</v>
      </c>
      <c r="T5" s="183">
        <v>2</v>
      </c>
      <c r="U5" s="184"/>
      <c r="V5" s="185"/>
      <c r="W5" s="110">
        <v>1</v>
      </c>
      <c r="X5" s="112">
        <v>7</v>
      </c>
    </row>
    <row r="6" spans="1:24" ht="23.25" customHeight="1" x14ac:dyDescent="0.2">
      <c r="A6" s="89" t="s">
        <v>238</v>
      </c>
      <c r="B6" s="100">
        <v>189464</v>
      </c>
      <c r="C6" s="209">
        <v>16</v>
      </c>
      <c r="D6" s="210"/>
      <c r="E6" s="211"/>
      <c r="F6" s="202">
        <v>12</v>
      </c>
      <c r="G6" s="203"/>
      <c r="H6" s="196">
        <v>14</v>
      </c>
      <c r="I6" s="197"/>
      <c r="J6" s="170">
        <v>7</v>
      </c>
      <c r="K6" s="171"/>
      <c r="L6" s="177">
        <v>37</v>
      </c>
      <c r="M6" s="178"/>
      <c r="N6" s="179"/>
      <c r="O6" s="180">
        <v>33</v>
      </c>
      <c r="P6" s="181"/>
      <c r="Q6" s="182"/>
      <c r="R6" s="96">
        <v>57</v>
      </c>
      <c r="S6" s="94">
        <v>34</v>
      </c>
      <c r="T6" s="183">
        <v>10</v>
      </c>
      <c r="U6" s="184"/>
      <c r="V6" s="185"/>
      <c r="W6" s="110">
        <v>5</v>
      </c>
      <c r="X6" s="112">
        <v>5</v>
      </c>
    </row>
    <row r="7" spans="1:24" ht="23.25" customHeight="1" thickBot="1" x14ac:dyDescent="0.25">
      <c r="A7" s="89" t="s">
        <v>239</v>
      </c>
      <c r="B7" s="100">
        <v>73326</v>
      </c>
      <c r="C7" s="212">
        <v>10</v>
      </c>
      <c r="D7" s="213"/>
      <c r="E7" s="214"/>
      <c r="F7" s="204">
        <v>7</v>
      </c>
      <c r="G7" s="205"/>
      <c r="H7" s="198">
        <v>10</v>
      </c>
      <c r="I7" s="199"/>
      <c r="J7" s="172">
        <v>6</v>
      </c>
      <c r="K7" s="173"/>
      <c r="L7" s="191">
        <v>18</v>
      </c>
      <c r="M7" s="192"/>
      <c r="N7" s="193"/>
      <c r="O7" s="273">
        <v>13</v>
      </c>
      <c r="P7" s="274"/>
      <c r="Q7" s="275"/>
      <c r="R7" s="97">
        <v>28</v>
      </c>
      <c r="S7" s="94">
        <v>13</v>
      </c>
      <c r="T7" s="267">
        <v>8</v>
      </c>
      <c r="U7" s="268"/>
      <c r="V7" s="269"/>
      <c r="W7" s="110">
        <v>3</v>
      </c>
      <c r="X7" s="112">
        <v>7</v>
      </c>
    </row>
    <row r="8" spans="1:24" ht="30" customHeight="1" thickBot="1" x14ac:dyDescent="0.25">
      <c r="A8" s="127" t="s">
        <v>253</v>
      </c>
      <c r="B8" s="128"/>
      <c r="C8" s="324">
        <f>SUM(C4:E7)</f>
        <v>44</v>
      </c>
      <c r="D8" s="325"/>
      <c r="E8" s="326"/>
      <c r="F8" s="327">
        <f>SUM(F4:G7)</f>
        <v>36</v>
      </c>
      <c r="G8" s="328"/>
      <c r="H8" s="329">
        <f>SUM(H4:I7)</f>
        <v>39</v>
      </c>
      <c r="I8" s="330"/>
      <c r="J8" s="331">
        <f>SUM(J4:K7)</f>
        <v>14</v>
      </c>
      <c r="K8" s="332"/>
      <c r="L8" s="333">
        <f>SUM(L4:N7)</f>
        <v>102</v>
      </c>
      <c r="M8" s="334"/>
      <c r="N8" s="335"/>
      <c r="O8" s="300">
        <f>SUM(O4:Q7)</f>
        <v>84</v>
      </c>
      <c r="P8" s="301"/>
      <c r="Q8" s="302"/>
      <c r="R8" s="129">
        <f>SUM(R4:R7)</f>
        <v>140</v>
      </c>
      <c r="S8" s="130">
        <f>SUM(S4:S7)</f>
        <v>83</v>
      </c>
      <c r="T8" s="303">
        <f>SUM(T4:V7)</f>
        <v>26</v>
      </c>
      <c r="U8" s="304"/>
      <c r="V8" s="305"/>
      <c r="W8" s="131">
        <f>SUM(W4:W7)</f>
        <v>14</v>
      </c>
      <c r="X8" s="132">
        <f>SUM(X4:X7)</f>
        <v>27</v>
      </c>
    </row>
    <row r="9" spans="1:24" ht="30.75" customHeight="1" thickBot="1" x14ac:dyDescent="0.25">
      <c r="A9" s="127" t="s">
        <v>254</v>
      </c>
      <c r="B9" s="128"/>
      <c r="C9" s="306">
        <f>C8/200</f>
        <v>0.22</v>
      </c>
      <c r="D9" s="307"/>
      <c r="E9" s="308"/>
      <c r="F9" s="309">
        <f>F8/200</f>
        <v>0.18</v>
      </c>
      <c r="G9" s="310"/>
      <c r="H9" s="311">
        <f>H8/200</f>
        <v>0.19500000000000001</v>
      </c>
      <c r="I9" s="312"/>
      <c r="J9" s="313">
        <f>J8/200</f>
        <v>7.0000000000000007E-2</v>
      </c>
      <c r="K9" s="314"/>
      <c r="L9" s="315">
        <f>L8/200</f>
        <v>0.51</v>
      </c>
      <c r="M9" s="316"/>
      <c r="N9" s="317"/>
      <c r="O9" s="318">
        <f>O8/200</f>
        <v>0.42</v>
      </c>
      <c r="P9" s="319"/>
      <c r="Q9" s="320"/>
      <c r="R9" s="133">
        <f>R8/200</f>
        <v>0.7</v>
      </c>
      <c r="S9" s="134">
        <f>S8/200</f>
        <v>0.41499999999999998</v>
      </c>
      <c r="T9" s="321">
        <f>T8/200</f>
        <v>0.13</v>
      </c>
      <c r="U9" s="322"/>
      <c r="V9" s="323"/>
      <c r="W9" s="135">
        <f>W8/200</f>
        <v>7.0000000000000007E-2</v>
      </c>
      <c r="X9" s="136">
        <f>X8/200</f>
        <v>0.13500000000000001</v>
      </c>
    </row>
    <row r="10" spans="1:24" ht="13.5" customHeight="1" x14ac:dyDescent="0.2"/>
    <row r="11" spans="1:24" ht="13.5" customHeight="1" x14ac:dyDescent="0.2"/>
  </sheetData>
  <mergeCells count="56">
    <mergeCell ref="O8:Q8"/>
    <mergeCell ref="T8:V8"/>
    <mergeCell ref="C9:E9"/>
    <mergeCell ref="F9:G9"/>
    <mergeCell ref="H9:I9"/>
    <mergeCell ref="J9:K9"/>
    <mergeCell ref="L9:N9"/>
    <mergeCell ref="O9:Q9"/>
    <mergeCell ref="T9:V9"/>
    <mergeCell ref="C8:E8"/>
    <mergeCell ref="F8:G8"/>
    <mergeCell ref="H8:I8"/>
    <mergeCell ref="J8:K8"/>
    <mergeCell ref="L8:N8"/>
    <mergeCell ref="O6:Q6"/>
    <mergeCell ref="T6:V6"/>
    <mergeCell ref="C7:E7"/>
    <mergeCell ref="F7:G7"/>
    <mergeCell ref="H7:I7"/>
    <mergeCell ref="J7:K7"/>
    <mergeCell ref="L7:N7"/>
    <mergeCell ref="O7:Q7"/>
    <mergeCell ref="T7:V7"/>
    <mergeCell ref="C6:E6"/>
    <mergeCell ref="F6:G6"/>
    <mergeCell ref="H6:I6"/>
    <mergeCell ref="J6:K6"/>
    <mergeCell ref="L6:N6"/>
    <mergeCell ref="O4:Q4"/>
    <mergeCell ref="T4:V4"/>
    <mergeCell ref="C5:E5"/>
    <mergeCell ref="F5:G5"/>
    <mergeCell ref="H5:I5"/>
    <mergeCell ref="J5:K5"/>
    <mergeCell ref="L5:N5"/>
    <mergeCell ref="O5:Q5"/>
    <mergeCell ref="T5:V5"/>
    <mergeCell ref="C4:E4"/>
    <mergeCell ref="F4:G4"/>
    <mergeCell ref="H4:I4"/>
    <mergeCell ref="J4:K4"/>
    <mergeCell ref="L4:N4"/>
    <mergeCell ref="A2:A3"/>
    <mergeCell ref="B2:B3"/>
    <mergeCell ref="C2:E3"/>
    <mergeCell ref="F2:I2"/>
    <mergeCell ref="L2:N3"/>
    <mergeCell ref="W2:W3"/>
    <mergeCell ref="X2:X3"/>
    <mergeCell ref="J2:K3"/>
    <mergeCell ref="F3:G3"/>
    <mergeCell ref="H3:I3"/>
    <mergeCell ref="O2:Q3"/>
    <mergeCell ref="R2:R3"/>
    <mergeCell ref="S2:S3"/>
    <mergeCell ref="T2:V3"/>
  </mergeCells>
  <pageMargins left="0.7" right="0.7" top="0.78740157499999996" bottom="0.78740157499999996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AA52"/>
  <sheetViews>
    <sheetView showGridLines="0" zoomScale="80" zoomScaleNormal="80" workbookViewId="0">
      <selection activeCell="A2" sqref="A2:A4"/>
    </sheetView>
  </sheetViews>
  <sheetFormatPr defaultRowHeight="12.75" x14ac:dyDescent="0.2"/>
  <cols>
    <col min="1" max="1" width="25" customWidth="1"/>
    <col min="2" max="2" width="9.85546875" customWidth="1"/>
    <col min="3" max="3" width="10.42578125" customWidth="1"/>
    <col min="4" max="4" width="8" customWidth="1"/>
    <col min="5" max="5" width="9.85546875" customWidth="1"/>
    <col min="6" max="6" width="9.140625" style="1" customWidth="1"/>
    <col min="7" max="7" width="8.85546875" customWidth="1"/>
    <col min="8" max="8" width="11.28515625" customWidth="1"/>
    <col min="9" max="9" width="9.140625" customWidth="1"/>
    <col min="10" max="10" width="9.5703125" customWidth="1"/>
    <col min="11" max="11" width="10.140625" customWidth="1"/>
    <col min="12" max="12" width="12" customWidth="1"/>
    <col min="13" max="13" width="8.42578125" customWidth="1"/>
    <col min="14" max="14" width="9.140625" customWidth="1"/>
    <col min="15" max="15" width="9.28515625" customWidth="1"/>
    <col min="16" max="16" width="8.5703125" customWidth="1"/>
    <col min="17" max="17" width="9.5703125" customWidth="1"/>
    <col min="18" max="18" width="9.42578125" customWidth="1"/>
    <col min="19" max="19" width="10.5703125" customWidth="1"/>
    <col min="20" max="20" width="12" customWidth="1"/>
    <col min="24" max="24" width="9.5703125" customWidth="1"/>
  </cols>
  <sheetData>
    <row r="1" spans="1:27" ht="20.25" customHeight="1" thickBot="1" x14ac:dyDescent="0.25">
      <c r="A1" s="98" t="s">
        <v>259</v>
      </c>
    </row>
    <row r="2" spans="1:27" ht="36.75" customHeight="1" x14ac:dyDescent="0.2">
      <c r="A2" s="215" t="s">
        <v>87</v>
      </c>
      <c r="B2" s="217" t="s">
        <v>0</v>
      </c>
      <c r="C2" s="364" t="s">
        <v>263</v>
      </c>
      <c r="D2" s="224" t="s">
        <v>1</v>
      </c>
      <c r="E2" s="225"/>
      <c r="F2" s="226"/>
      <c r="G2" s="246" t="s">
        <v>2</v>
      </c>
      <c r="H2" s="247"/>
      <c r="I2" s="247"/>
      <c r="J2" s="361"/>
      <c r="K2" s="242" t="s">
        <v>84</v>
      </c>
      <c r="L2" s="243"/>
      <c r="M2" s="250" t="s">
        <v>83</v>
      </c>
      <c r="N2" s="251"/>
      <c r="O2" s="252"/>
      <c r="P2" s="256" t="s">
        <v>3</v>
      </c>
      <c r="Q2" s="257"/>
      <c r="R2" s="258"/>
      <c r="S2" s="358" t="s">
        <v>85</v>
      </c>
      <c r="T2" s="355" t="s">
        <v>86</v>
      </c>
      <c r="U2" s="232" t="s">
        <v>245</v>
      </c>
      <c r="V2" s="233"/>
      <c r="W2" s="234"/>
      <c r="X2" s="336" t="s">
        <v>246</v>
      </c>
      <c r="Y2" s="339" t="s">
        <v>198</v>
      </c>
      <c r="Z2" s="340"/>
      <c r="AA2" s="341"/>
    </row>
    <row r="3" spans="1:27" ht="64.5" customHeight="1" x14ac:dyDescent="0.2">
      <c r="A3" s="216"/>
      <c r="B3" s="218"/>
      <c r="C3" s="365"/>
      <c r="D3" s="227"/>
      <c r="E3" s="228"/>
      <c r="F3" s="229"/>
      <c r="G3" s="240" t="s">
        <v>88</v>
      </c>
      <c r="H3" s="241"/>
      <c r="I3" s="362" t="s">
        <v>196</v>
      </c>
      <c r="J3" s="363"/>
      <c r="K3" s="244"/>
      <c r="L3" s="245"/>
      <c r="M3" s="253"/>
      <c r="N3" s="254"/>
      <c r="O3" s="255"/>
      <c r="P3" s="259"/>
      <c r="Q3" s="260"/>
      <c r="R3" s="261"/>
      <c r="S3" s="359"/>
      <c r="T3" s="356"/>
      <c r="U3" s="235"/>
      <c r="V3" s="236"/>
      <c r="W3" s="237"/>
      <c r="X3" s="337"/>
      <c r="Y3" s="342"/>
      <c r="Z3" s="343"/>
      <c r="AA3" s="344"/>
    </row>
    <row r="4" spans="1:27" ht="84.75" customHeight="1" thickBot="1" x14ac:dyDescent="0.25">
      <c r="A4" s="354"/>
      <c r="B4" s="353"/>
      <c r="C4" s="366"/>
      <c r="D4" s="59" t="s">
        <v>81</v>
      </c>
      <c r="E4" s="60" t="s">
        <v>9</v>
      </c>
      <c r="F4" s="61" t="s">
        <v>6</v>
      </c>
      <c r="G4" s="143" t="s">
        <v>7</v>
      </c>
      <c r="H4" s="144" t="s">
        <v>6</v>
      </c>
      <c r="I4" s="145" t="s">
        <v>8</v>
      </c>
      <c r="J4" s="146" t="s">
        <v>6</v>
      </c>
      <c r="K4" s="62" t="s">
        <v>9</v>
      </c>
      <c r="L4" s="63" t="s">
        <v>6</v>
      </c>
      <c r="M4" s="64" t="s">
        <v>5</v>
      </c>
      <c r="N4" s="65" t="s">
        <v>200</v>
      </c>
      <c r="O4" s="66" t="s">
        <v>6</v>
      </c>
      <c r="P4" s="67" t="s">
        <v>5</v>
      </c>
      <c r="Q4" s="68" t="s">
        <v>201</v>
      </c>
      <c r="R4" s="69" t="s">
        <v>6</v>
      </c>
      <c r="S4" s="360"/>
      <c r="T4" s="357" t="s">
        <v>4</v>
      </c>
      <c r="U4" s="118" t="s">
        <v>5</v>
      </c>
      <c r="V4" s="119" t="s">
        <v>265</v>
      </c>
      <c r="W4" s="120" t="s">
        <v>6</v>
      </c>
      <c r="X4" s="338" t="s">
        <v>4</v>
      </c>
      <c r="Y4" s="70" t="s">
        <v>5</v>
      </c>
      <c r="Z4" s="71" t="s">
        <v>197</v>
      </c>
      <c r="AA4" s="72" t="s">
        <v>6</v>
      </c>
    </row>
    <row r="5" spans="1:27" ht="14.25" customHeight="1" x14ac:dyDescent="0.2">
      <c r="A5" s="88" t="s">
        <v>199</v>
      </c>
      <c r="B5" s="7">
        <v>39040</v>
      </c>
      <c r="C5" s="101">
        <f>SUM(F5)+SUM(H5)+SUM(J5)+SUM(L5)+SUM(O5)+SUM(R5)+SUM(S5)+SUM(T5)+SUM(W5)+SUM(X5)+SUM(AA5)</f>
        <v>4</v>
      </c>
      <c r="D5" s="18">
        <v>45</v>
      </c>
      <c r="E5" s="19">
        <v>37</v>
      </c>
      <c r="F5" s="20">
        <v>0</v>
      </c>
      <c r="G5" s="147">
        <v>32.858222336065573</v>
      </c>
      <c r="H5" s="148">
        <v>1</v>
      </c>
      <c r="I5" s="149">
        <v>6.0220286885245899</v>
      </c>
      <c r="J5" s="150">
        <v>0</v>
      </c>
      <c r="K5" s="8">
        <v>25.896516393442624</v>
      </c>
      <c r="L5" s="56">
        <v>0</v>
      </c>
      <c r="M5" s="21">
        <v>70</v>
      </c>
      <c r="N5" s="22">
        <v>50</v>
      </c>
      <c r="O5" s="23">
        <v>0</v>
      </c>
      <c r="P5" s="24">
        <v>15</v>
      </c>
      <c r="Q5" s="25">
        <v>5</v>
      </c>
      <c r="R5" s="26">
        <v>0</v>
      </c>
      <c r="S5" s="49">
        <v>1</v>
      </c>
      <c r="T5" s="50">
        <v>1</v>
      </c>
      <c r="U5" s="121">
        <v>48</v>
      </c>
      <c r="V5" s="122">
        <v>27.78</v>
      </c>
      <c r="W5" s="123">
        <v>0</v>
      </c>
      <c r="X5" s="104">
        <v>0</v>
      </c>
      <c r="Y5" s="73">
        <v>300</v>
      </c>
      <c r="Z5" s="74">
        <v>676</v>
      </c>
      <c r="AA5" s="75">
        <v>1</v>
      </c>
    </row>
    <row r="6" spans="1:27" ht="14.25" customHeight="1" x14ac:dyDescent="0.2">
      <c r="A6" s="89" t="s">
        <v>145</v>
      </c>
      <c r="B6" s="4">
        <v>4479</v>
      </c>
      <c r="C6" s="5">
        <f t="shared" ref="C6:C48" si="0">SUM(F6)+SUM(H6)+SUM(J6)+SUM(L6)+SUM(O6)+SUM(R6)+SUM(S6)+SUM(T6)+SUM(W6)+SUM(X6)+SUM(AA6)</f>
        <v>8</v>
      </c>
      <c r="D6" s="27">
        <v>23</v>
      </c>
      <c r="E6" s="28">
        <v>31</v>
      </c>
      <c r="F6" s="29">
        <v>1</v>
      </c>
      <c r="G6" s="151">
        <v>36.91404331323956</v>
      </c>
      <c r="H6" s="152">
        <v>1</v>
      </c>
      <c r="I6" s="153">
        <v>9.2319714221924531</v>
      </c>
      <c r="J6" s="154">
        <v>1</v>
      </c>
      <c r="K6" s="6">
        <v>52.467068542085286</v>
      </c>
      <c r="L6" s="57">
        <v>0</v>
      </c>
      <c r="M6" s="30">
        <v>10</v>
      </c>
      <c r="N6" s="31">
        <v>10</v>
      </c>
      <c r="O6" s="32">
        <v>1</v>
      </c>
      <c r="P6" s="33">
        <v>3</v>
      </c>
      <c r="Q6" s="34">
        <v>4</v>
      </c>
      <c r="R6" s="35">
        <v>1</v>
      </c>
      <c r="S6" s="51">
        <v>1</v>
      </c>
      <c r="T6" s="36">
        <v>1</v>
      </c>
      <c r="U6" s="124">
        <v>48</v>
      </c>
      <c r="V6" s="125">
        <v>50</v>
      </c>
      <c r="W6" s="126">
        <v>0</v>
      </c>
      <c r="X6" s="105">
        <v>1</v>
      </c>
      <c r="Y6" s="76">
        <v>40</v>
      </c>
      <c r="Z6" s="77">
        <v>27</v>
      </c>
      <c r="AA6" s="78">
        <v>0</v>
      </c>
    </row>
    <row r="7" spans="1:27" ht="14.25" customHeight="1" x14ac:dyDescent="0.2">
      <c r="A7" s="89" t="s">
        <v>144</v>
      </c>
      <c r="B7" s="4">
        <v>5386</v>
      </c>
      <c r="C7" s="15">
        <f t="shared" si="0"/>
        <v>6</v>
      </c>
      <c r="D7" s="27">
        <v>28</v>
      </c>
      <c r="E7" s="28">
        <v>22</v>
      </c>
      <c r="F7" s="29">
        <v>0</v>
      </c>
      <c r="G7" s="151">
        <v>27.882473078351282</v>
      </c>
      <c r="H7" s="152">
        <v>0</v>
      </c>
      <c r="I7" s="153">
        <v>6.2105458596360936</v>
      </c>
      <c r="J7" s="154">
        <v>0</v>
      </c>
      <c r="K7" s="6">
        <v>51.615298923134056</v>
      </c>
      <c r="L7" s="57">
        <v>0</v>
      </c>
      <c r="M7" s="30">
        <v>20</v>
      </c>
      <c r="N7" s="31">
        <v>20</v>
      </c>
      <c r="O7" s="32">
        <v>1</v>
      </c>
      <c r="P7" s="33">
        <v>5</v>
      </c>
      <c r="Q7" s="34">
        <v>2</v>
      </c>
      <c r="R7" s="35">
        <v>0</v>
      </c>
      <c r="S7" s="51">
        <v>1</v>
      </c>
      <c r="T7" s="36">
        <v>1</v>
      </c>
      <c r="U7" s="124">
        <v>48</v>
      </c>
      <c r="V7" s="125">
        <v>100</v>
      </c>
      <c r="W7" s="126">
        <v>1</v>
      </c>
      <c r="X7" s="105">
        <v>1</v>
      </c>
      <c r="Y7" s="76">
        <v>80</v>
      </c>
      <c r="Z7" s="77">
        <v>85</v>
      </c>
      <c r="AA7" s="78">
        <v>1</v>
      </c>
    </row>
    <row r="8" spans="1:27" ht="14.25" customHeight="1" x14ac:dyDescent="0.2">
      <c r="A8" s="89" t="s">
        <v>202</v>
      </c>
      <c r="B8" s="4">
        <v>3882</v>
      </c>
      <c r="C8" s="5">
        <f t="shared" si="0"/>
        <v>5</v>
      </c>
      <c r="D8" s="27">
        <v>23</v>
      </c>
      <c r="E8" s="28">
        <v>26</v>
      </c>
      <c r="F8" s="29">
        <v>1</v>
      </c>
      <c r="G8" s="151">
        <v>24.537867078825347</v>
      </c>
      <c r="H8" s="152">
        <v>0</v>
      </c>
      <c r="I8" s="153">
        <v>6.3626996393611535</v>
      </c>
      <c r="J8" s="154">
        <v>0</v>
      </c>
      <c r="K8" s="6">
        <v>31.169500257599179</v>
      </c>
      <c r="L8" s="57">
        <v>0</v>
      </c>
      <c r="M8" s="30">
        <v>10</v>
      </c>
      <c r="N8" s="31">
        <v>12</v>
      </c>
      <c r="O8" s="32">
        <v>1</v>
      </c>
      <c r="P8" s="33">
        <v>3</v>
      </c>
      <c r="Q8" s="34">
        <v>2</v>
      </c>
      <c r="R8" s="35">
        <v>0</v>
      </c>
      <c r="S8" s="51">
        <v>1</v>
      </c>
      <c r="T8" s="36">
        <v>1</v>
      </c>
      <c r="U8" s="124">
        <v>48</v>
      </c>
      <c r="V8" s="125">
        <v>0</v>
      </c>
      <c r="W8" s="126">
        <v>0</v>
      </c>
      <c r="X8" s="105">
        <v>0</v>
      </c>
      <c r="Y8" s="76">
        <v>40</v>
      </c>
      <c r="Z8" s="77">
        <v>80</v>
      </c>
      <c r="AA8" s="78">
        <v>1</v>
      </c>
    </row>
    <row r="9" spans="1:27" ht="14.25" customHeight="1" x14ac:dyDescent="0.2">
      <c r="A9" s="89" t="s">
        <v>143</v>
      </c>
      <c r="B9" s="4">
        <v>3977</v>
      </c>
      <c r="C9" s="15">
        <f t="shared" si="0"/>
        <v>7</v>
      </c>
      <c r="D9" s="27">
        <v>23</v>
      </c>
      <c r="E9" s="28">
        <v>24</v>
      </c>
      <c r="F9" s="29">
        <v>1</v>
      </c>
      <c r="G9" s="151">
        <v>45.061855670103093</v>
      </c>
      <c r="H9" s="152">
        <v>1</v>
      </c>
      <c r="I9" s="153">
        <v>9.1400553180789537</v>
      </c>
      <c r="J9" s="154">
        <v>1</v>
      </c>
      <c r="K9" s="6">
        <v>57.832537088257482</v>
      </c>
      <c r="L9" s="57">
        <v>0</v>
      </c>
      <c r="M9" s="30">
        <v>10</v>
      </c>
      <c r="N9" s="31">
        <v>20</v>
      </c>
      <c r="O9" s="32">
        <v>1</v>
      </c>
      <c r="P9" s="33">
        <v>3</v>
      </c>
      <c r="Q9" s="34">
        <v>5</v>
      </c>
      <c r="R9" s="35">
        <v>1</v>
      </c>
      <c r="S9" s="51">
        <v>1</v>
      </c>
      <c r="T9" s="36">
        <v>1</v>
      </c>
      <c r="U9" s="124">
        <v>48</v>
      </c>
      <c r="V9" s="125">
        <v>0</v>
      </c>
      <c r="W9" s="126">
        <v>0</v>
      </c>
      <c r="X9" s="105">
        <v>0</v>
      </c>
      <c r="Y9" s="76">
        <v>40</v>
      </c>
      <c r="Z9" s="77">
        <v>35</v>
      </c>
      <c r="AA9" s="78">
        <v>0</v>
      </c>
    </row>
    <row r="10" spans="1:27" ht="14.25" customHeight="1" x14ac:dyDescent="0.2">
      <c r="A10" s="89" t="s">
        <v>142</v>
      </c>
      <c r="B10" s="4">
        <v>6581</v>
      </c>
      <c r="C10" s="5">
        <f t="shared" si="0"/>
        <v>6</v>
      </c>
      <c r="D10" s="27">
        <v>28</v>
      </c>
      <c r="E10" s="28">
        <v>25</v>
      </c>
      <c r="F10" s="29">
        <v>0</v>
      </c>
      <c r="G10" s="151">
        <v>15.262422124297219</v>
      </c>
      <c r="H10" s="152">
        <v>0</v>
      </c>
      <c r="I10" s="153">
        <v>3.1378209998480475</v>
      </c>
      <c r="J10" s="154">
        <v>0</v>
      </c>
      <c r="K10" s="6">
        <v>33.429569974168061</v>
      </c>
      <c r="L10" s="57">
        <v>0</v>
      </c>
      <c r="M10" s="30">
        <v>20</v>
      </c>
      <c r="N10" s="31">
        <v>21</v>
      </c>
      <c r="O10" s="32">
        <v>1</v>
      </c>
      <c r="P10" s="33">
        <v>5</v>
      </c>
      <c r="Q10" s="34">
        <v>2</v>
      </c>
      <c r="R10" s="35">
        <v>0</v>
      </c>
      <c r="S10" s="51">
        <v>1</v>
      </c>
      <c r="T10" s="36">
        <v>1</v>
      </c>
      <c r="U10" s="124">
        <v>48</v>
      </c>
      <c r="V10" s="125">
        <v>100</v>
      </c>
      <c r="W10" s="126">
        <v>1</v>
      </c>
      <c r="X10" s="105">
        <v>1</v>
      </c>
      <c r="Y10" s="76">
        <v>80</v>
      </c>
      <c r="Z10" s="77">
        <v>90</v>
      </c>
      <c r="AA10" s="78">
        <v>1</v>
      </c>
    </row>
    <row r="11" spans="1:27" ht="14.25" customHeight="1" x14ac:dyDescent="0.2">
      <c r="A11" s="89" t="s">
        <v>141</v>
      </c>
      <c r="B11" s="4">
        <v>11867</v>
      </c>
      <c r="C11" s="15">
        <f t="shared" si="0"/>
        <v>2</v>
      </c>
      <c r="D11" s="27">
        <v>40</v>
      </c>
      <c r="E11" s="28">
        <v>20</v>
      </c>
      <c r="F11" s="29">
        <v>0</v>
      </c>
      <c r="G11" s="151">
        <v>19.567624504929636</v>
      </c>
      <c r="H11" s="152">
        <v>0</v>
      </c>
      <c r="I11" s="153">
        <v>4.2386449818825316</v>
      </c>
      <c r="J11" s="154">
        <v>0</v>
      </c>
      <c r="K11" s="6">
        <v>23.93191202494312</v>
      </c>
      <c r="L11" s="57">
        <v>0</v>
      </c>
      <c r="M11" s="30">
        <v>28</v>
      </c>
      <c r="N11" s="31">
        <v>16</v>
      </c>
      <c r="O11" s="32">
        <v>0</v>
      </c>
      <c r="P11" s="33">
        <v>10</v>
      </c>
      <c r="Q11" s="34">
        <v>4</v>
      </c>
      <c r="R11" s="35">
        <v>0</v>
      </c>
      <c r="S11" s="51">
        <v>0</v>
      </c>
      <c r="T11" s="36">
        <v>1</v>
      </c>
      <c r="U11" s="124">
        <v>48</v>
      </c>
      <c r="V11" s="125">
        <v>100</v>
      </c>
      <c r="W11" s="126">
        <v>1</v>
      </c>
      <c r="X11" s="105">
        <v>0</v>
      </c>
      <c r="Y11" s="76">
        <v>150</v>
      </c>
      <c r="Z11" s="77">
        <v>30</v>
      </c>
      <c r="AA11" s="78">
        <v>0</v>
      </c>
    </row>
    <row r="12" spans="1:27" ht="14.25" customHeight="1" x14ac:dyDescent="0.2">
      <c r="A12" s="89" t="s">
        <v>140</v>
      </c>
      <c r="B12" s="4">
        <v>4109</v>
      </c>
      <c r="C12" s="5">
        <f t="shared" si="0"/>
        <v>2</v>
      </c>
      <c r="D12" s="27">
        <v>23</v>
      </c>
      <c r="E12" s="28">
        <v>20</v>
      </c>
      <c r="F12" s="29">
        <v>0</v>
      </c>
      <c r="G12" s="151">
        <v>19.395960087612558</v>
      </c>
      <c r="H12" s="152">
        <v>0</v>
      </c>
      <c r="I12" s="153">
        <v>3.5775127768313459</v>
      </c>
      <c r="J12" s="154">
        <v>0</v>
      </c>
      <c r="K12" s="6">
        <v>31.881236310537847</v>
      </c>
      <c r="L12" s="57">
        <v>0</v>
      </c>
      <c r="M12" s="30">
        <v>10</v>
      </c>
      <c r="N12" s="31">
        <v>5</v>
      </c>
      <c r="O12" s="32">
        <v>0</v>
      </c>
      <c r="P12" s="33">
        <v>3</v>
      </c>
      <c r="Q12" s="34">
        <v>1</v>
      </c>
      <c r="R12" s="35">
        <v>0</v>
      </c>
      <c r="S12" s="51">
        <v>1</v>
      </c>
      <c r="T12" s="36">
        <v>1</v>
      </c>
      <c r="U12" s="124">
        <v>48</v>
      </c>
      <c r="V12" s="125">
        <v>0</v>
      </c>
      <c r="W12" s="126">
        <v>0</v>
      </c>
      <c r="X12" s="105">
        <v>0</v>
      </c>
      <c r="Y12" s="76">
        <v>40</v>
      </c>
      <c r="Z12" s="77">
        <v>2</v>
      </c>
      <c r="AA12" s="78">
        <v>0</v>
      </c>
    </row>
    <row r="13" spans="1:27" ht="14.25" customHeight="1" x14ac:dyDescent="0.2">
      <c r="A13" s="89" t="s">
        <v>139</v>
      </c>
      <c r="B13" s="4">
        <v>363</v>
      </c>
      <c r="C13" s="10">
        <f t="shared" si="0"/>
        <v>3</v>
      </c>
      <c r="D13" s="27">
        <v>4</v>
      </c>
      <c r="E13" s="28">
        <v>1</v>
      </c>
      <c r="F13" s="29">
        <v>0</v>
      </c>
      <c r="G13" s="151">
        <v>27.548209366391184</v>
      </c>
      <c r="H13" s="152">
        <v>0</v>
      </c>
      <c r="I13" s="153">
        <v>5.5096418732782375</v>
      </c>
      <c r="J13" s="154">
        <v>0</v>
      </c>
      <c r="K13" s="6">
        <v>148.7603305785124</v>
      </c>
      <c r="L13" s="57" t="s">
        <v>264</v>
      </c>
      <c r="M13" s="30">
        <v>4</v>
      </c>
      <c r="N13" s="31">
        <v>12</v>
      </c>
      <c r="O13" s="32">
        <v>1</v>
      </c>
      <c r="P13" s="33">
        <v>1</v>
      </c>
      <c r="Q13" s="34">
        <v>1</v>
      </c>
      <c r="R13" s="35">
        <v>1</v>
      </c>
      <c r="S13" s="51">
        <v>1</v>
      </c>
      <c r="T13" s="36" t="s">
        <v>264</v>
      </c>
      <c r="U13" s="124">
        <v>8</v>
      </c>
      <c r="V13" s="125">
        <v>0</v>
      </c>
      <c r="W13" s="126">
        <v>0</v>
      </c>
      <c r="X13" s="105">
        <v>0</v>
      </c>
      <c r="Y13" s="76">
        <v>4</v>
      </c>
      <c r="Z13" s="77">
        <v>0</v>
      </c>
      <c r="AA13" s="78">
        <v>0</v>
      </c>
    </row>
    <row r="14" spans="1:27" ht="14.25" customHeight="1" x14ac:dyDescent="0.2">
      <c r="A14" s="89" t="s">
        <v>138</v>
      </c>
      <c r="B14" s="4">
        <v>1382</v>
      </c>
      <c r="C14" s="10">
        <f t="shared" si="0"/>
        <v>3</v>
      </c>
      <c r="D14" s="27">
        <v>15</v>
      </c>
      <c r="E14" s="28">
        <v>5</v>
      </c>
      <c r="F14" s="29">
        <v>0</v>
      </c>
      <c r="G14" s="151">
        <v>10.85383502170767</v>
      </c>
      <c r="H14" s="152">
        <v>0</v>
      </c>
      <c r="I14" s="153">
        <v>2.3878437047756873</v>
      </c>
      <c r="J14" s="154">
        <v>0</v>
      </c>
      <c r="K14" s="6">
        <v>36.179450072358897</v>
      </c>
      <c r="L14" s="57">
        <v>0</v>
      </c>
      <c r="M14" s="30">
        <v>9</v>
      </c>
      <c r="N14" s="31">
        <v>4</v>
      </c>
      <c r="O14" s="32">
        <v>0</v>
      </c>
      <c r="P14" s="33">
        <v>2</v>
      </c>
      <c r="Q14" s="34">
        <v>2</v>
      </c>
      <c r="R14" s="35">
        <v>1</v>
      </c>
      <c r="S14" s="51">
        <v>1</v>
      </c>
      <c r="T14" s="36">
        <v>1</v>
      </c>
      <c r="U14" s="124">
        <v>8</v>
      </c>
      <c r="V14" s="125">
        <v>0</v>
      </c>
      <c r="W14" s="126">
        <v>0</v>
      </c>
      <c r="X14" s="105">
        <v>0</v>
      </c>
      <c r="Y14" s="76">
        <v>20</v>
      </c>
      <c r="Z14" s="77">
        <v>0</v>
      </c>
      <c r="AA14" s="78">
        <v>0</v>
      </c>
    </row>
    <row r="15" spans="1:27" ht="14.25" customHeight="1" x14ac:dyDescent="0.2">
      <c r="A15" s="89" t="s">
        <v>137</v>
      </c>
      <c r="B15" s="4">
        <v>480</v>
      </c>
      <c r="C15" s="10">
        <f t="shared" si="0"/>
        <v>5</v>
      </c>
      <c r="D15" s="27">
        <v>4</v>
      </c>
      <c r="E15" s="28">
        <v>6</v>
      </c>
      <c r="F15" s="29">
        <v>1</v>
      </c>
      <c r="G15" s="151">
        <v>27.083333333333332</v>
      </c>
      <c r="H15" s="152">
        <v>0</v>
      </c>
      <c r="I15" s="153">
        <v>8.125</v>
      </c>
      <c r="J15" s="154">
        <v>1</v>
      </c>
      <c r="K15" s="6">
        <v>158.33333333333331</v>
      </c>
      <c r="L15" s="57" t="s">
        <v>264</v>
      </c>
      <c r="M15" s="30">
        <v>4</v>
      </c>
      <c r="N15" s="31">
        <v>12</v>
      </c>
      <c r="O15" s="32">
        <v>1</v>
      </c>
      <c r="P15" s="33">
        <v>1</v>
      </c>
      <c r="Q15" s="34">
        <v>2</v>
      </c>
      <c r="R15" s="35">
        <v>1</v>
      </c>
      <c r="S15" s="51">
        <v>1</v>
      </c>
      <c r="T15" s="36" t="s">
        <v>264</v>
      </c>
      <c r="U15" s="124">
        <v>8</v>
      </c>
      <c r="V15" s="125">
        <v>0</v>
      </c>
      <c r="W15" s="126">
        <v>0</v>
      </c>
      <c r="X15" s="105">
        <v>0</v>
      </c>
      <c r="Y15" s="76">
        <v>4</v>
      </c>
      <c r="Z15" s="77">
        <v>0</v>
      </c>
      <c r="AA15" s="78">
        <v>0</v>
      </c>
    </row>
    <row r="16" spans="1:27" ht="14.25" customHeight="1" x14ac:dyDescent="0.2">
      <c r="A16" s="89" t="s">
        <v>136</v>
      </c>
      <c r="B16" s="4">
        <v>113</v>
      </c>
      <c r="C16" s="10">
        <f t="shared" si="0"/>
        <v>3</v>
      </c>
      <c r="D16" s="27">
        <v>4</v>
      </c>
      <c r="E16" s="28">
        <v>1</v>
      </c>
      <c r="F16" s="29">
        <v>0</v>
      </c>
      <c r="G16" s="151">
        <v>17.699115044247787</v>
      </c>
      <c r="H16" s="152">
        <v>0</v>
      </c>
      <c r="I16" s="153">
        <v>3.9823008849557522</v>
      </c>
      <c r="J16" s="154">
        <v>0</v>
      </c>
      <c r="K16" s="6">
        <v>530.97345132743362</v>
      </c>
      <c r="L16" s="57" t="s">
        <v>264</v>
      </c>
      <c r="M16" s="30">
        <v>4</v>
      </c>
      <c r="N16" s="31">
        <v>12</v>
      </c>
      <c r="O16" s="32">
        <v>1</v>
      </c>
      <c r="P16" s="33">
        <v>1</v>
      </c>
      <c r="Q16" s="34">
        <v>1</v>
      </c>
      <c r="R16" s="35">
        <v>1</v>
      </c>
      <c r="S16" s="51">
        <v>1</v>
      </c>
      <c r="T16" s="36" t="s">
        <v>264</v>
      </c>
      <c r="U16" s="124">
        <v>8</v>
      </c>
      <c r="V16" s="125">
        <v>0</v>
      </c>
      <c r="W16" s="126">
        <v>0</v>
      </c>
      <c r="X16" s="105">
        <v>0</v>
      </c>
      <c r="Y16" s="76">
        <v>4</v>
      </c>
      <c r="Z16" s="77">
        <v>0</v>
      </c>
      <c r="AA16" s="78">
        <v>0</v>
      </c>
    </row>
    <row r="17" spans="1:27" ht="14.25" customHeight="1" x14ac:dyDescent="0.2">
      <c r="A17" s="89" t="s">
        <v>135</v>
      </c>
      <c r="B17" s="4">
        <v>1744</v>
      </c>
      <c r="C17" s="10">
        <f t="shared" si="0"/>
        <v>4</v>
      </c>
      <c r="D17" s="27">
        <v>15</v>
      </c>
      <c r="E17" s="28">
        <v>3</v>
      </c>
      <c r="F17" s="29">
        <v>0</v>
      </c>
      <c r="G17" s="151">
        <v>22.026949541284402</v>
      </c>
      <c r="H17" s="152">
        <v>0</v>
      </c>
      <c r="I17" s="153">
        <v>4.0711009174311927</v>
      </c>
      <c r="J17" s="154">
        <v>0</v>
      </c>
      <c r="K17" s="6">
        <v>57.339449541284409</v>
      </c>
      <c r="L17" s="57">
        <v>0</v>
      </c>
      <c r="M17" s="30">
        <v>9</v>
      </c>
      <c r="N17" s="31">
        <v>12</v>
      </c>
      <c r="O17" s="32">
        <v>1</v>
      </c>
      <c r="P17" s="33">
        <v>2</v>
      </c>
      <c r="Q17" s="34">
        <v>1</v>
      </c>
      <c r="R17" s="35">
        <v>0</v>
      </c>
      <c r="S17" s="51">
        <v>1</v>
      </c>
      <c r="T17" s="36">
        <v>1</v>
      </c>
      <c r="U17" s="124">
        <v>8</v>
      </c>
      <c r="V17" s="125">
        <v>100</v>
      </c>
      <c r="W17" s="126">
        <v>1</v>
      </c>
      <c r="X17" s="105">
        <v>0</v>
      </c>
      <c r="Y17" s="76">
        <v>20</v>
      </c>
      <c r="Z17" s="77">
        <v>2</v>
      </c>
      <c r="AA17" s="78">
        <v>0</v>
      </c>
    </row>
    <row r="18" spans="1:27" ht="14.25" customHeight="1" x14ac:dyDescent="0.2">
      <c r="A18" s="89" t="s">
        <v>134</v>
      </c>
      <c r="B18" s="4">
        <v>636</v>
      </c>
      <c r="C18" s="10">
        <f t="shared" si="0"/>
        <v>1</v>
      </c>
      <c r="D18" s="27">
        <v>5</v>
      </c>
      <c r="E18" s="28">
        <v>0</v>
      </c>
      <c r="F18" s="29">
        <v>0</v>
      </c>
      <c r="G18" s="151">
        <v>0</v>
      </c>
      <c r="H18" s="152">
        <v>0</v>
      </c>
      <c r="I18" s="153">
        <v>0</v>
      </c>
      <c r="J18" s="154">
        <v>0</v>
      </c>
      <c r="K18" s="6">
        <v>31.446540880503143</v>
      </c>
      <c r="L18" s="57" t="s">
        <v>264</v>
      </c>
      <c r="M18" s="30">
        <v>6</v>
      </c>
      <c r="N18" s="31">
        <v>2</v>
      </c>
      <c r="O18" s="32">
        <v>0</v>
      </c>
      <c r="P18" s="33">
        <v>2</v>
      </c>
      <c r="Q18" s="34">
        <v>1</v>
      </c>
      <c r="R18" s="35">
        <v>0</v>
      </c>
      <c r="S18" s="51">
        <v>1</v>
      </c>
      <c r="T18" s="36">
        <v>0</v>
      </c>
      <c r="U18" s="124">
        <v>8</v>
      </c>
      <c r="V18" s="125">
        <v>0</v>
      </c>
      <c r="W18" s="126">
        <v>0</v>
      </c>
      <c r="X18" s="105">
        <v>0</v>
      </c>
      <c r="Y18" s="76">
        <v>6</v>
      </c>
      <c r="Z18" s="77">
        <v>0</v>
      </c>
      <c r="AA18" s="78">
        <v>0</v>
      </c>
    </row>
    <row r="19" spans="1:27" ht="14.25" customHeight="1" x14ac:dyDescent="0.2">
      <c r="A19" s="89" t="s">
        <v>133</v>
      </c>
      <c r="B19" s="4">
        <v>571</v>
      </c>
      <c r="C19" s="10">
        <f t="shared" si="0"/>
        <v>5</v>
      </c>
      <c r="D19" s="27">
        <v>5</v>
      </c>
      <c r="E19" s="28">
        <v>4</v>
      </c>
      <c r="F19" s="29">
        <v>0</v>
      </c>
      <c r="G19" s="151">
        <v>35.026269702276707</v>
      </c>
      <c r="H19" s="152">
        <v>1</v>
      </c>
      <c r="I19" s="153">
        <v>7.7057793345008756</v>
      </c>
      <c r="J19" s="154">
        <v>1</v>
      </c>
      <c r="K19" s="6">
        <v>143.60770577933448</v>
      </c>
      <c r="L19" s="57" t="s">
        <v>264</v>
      </c>
      <c r="M19" s="30">
        <v>6</v>
      </c>
      <c r="N19" s="31">
        <v>2</v>
      </c>
      <c r="O19" s="32">
        <v>0</v>
      </c>
      <c r="P19" s="33">
        <v>2</v>
      </c>
      <c r="Q19" s="34">
        <v>2</v>
      </c>
      <c r="R19" s="35">
        <v>1</v>
      </c>
      <c r="S19" s="51">
        <v>1</v>
      </c>
      <c r="T19" s="36">
        <v>1</v>
      </c>
      <c r="U19" s="124">
        <v>8</v>
      </c>
      <c r="V19" s="125">
        <v>0</v>
      </c>
      <c r="W19" s="126">
        <v>0</v>
      </c>
      <c r="X19" s="105">
        <v>0</v>
      </c>
      <c r="Y19" s="76">
        <v>6</v>
      </c>
      <c r="Z19" s="77">
        <v>0</v>
      </c>
      <c r="AA19" s="78">
        <v>0</v>
      </c>
    </row>
    <row r="20" spans="1:27" ht="14.25" customHeight="1" x14ac:dyDescent="0.2">
      <c r="A20" s="89" t="s">
        <v>132</v>
      </c>
      <c r="B20" s="4">
        <v>741</v>
      </c>
      <c r="C20" s="10">
        <f t="shared" si="0"/>
        <v>3</v>
      </c>
      <c r="D20" s="27">
        <v>5</v>
      </c>
      <c r="E20" s="28">
        <v>4</v>
      </c>
      <c r="F20" s="29">
        <v>0</v>
      </c>
      <c r="G20" s="151">
        <v>6.7476383265856947</v>
      </c>
      <c r="H20" s="152">
        <v>0</v>
      </c>
      <c r="I20" s="153">
        <v>2.5641025641025639</v>
      </c>
      <c r="J20" s="154">
        <v>0</v>
      </c>
      <c r="K20" s="6">
        <v>103.9136302294197</v>
      </c>
      <c r="L20" s="57" t="s">
        <v>264</v>
      </c>
      <c r="M20" s="30">
        <v>6</v>
      </c>
      <c r="N20" s="31">
        <v>10</v>
      </c>
      <c r="O20" s="32">
        <v>1</v>
      </c>
      <c r="P20" s="33">
        <v>2</v>
      </c>
      <c r="Q20" s="34">
        <v>1</v>
      </c>
      <c r="R20" s="35">
        <v>0</v>
      </c>
      <c r="S20" s="51">
        <v>1</v>
      </c>
      <c r="T20" s="36">
        <v>1</v>
      </c>
      <c r="U20" s="124">
        <v>8</v>
      </c>
      <c r="V20" s="125">
        <v>0</v>
      </c>
      <c r="W20" s="126">
        <v>0</v>
      </c>
      <c r="X20" s="105">
        <v>0</v>
      </c>
      <c r="Y20" s="76">
        <v>6</v>
      </c>
      <c r="Z20" s="77">
        <v>0</v>
      </c>
      <c r="AA20" s="78">
        <v>0</v>
      </c>
    </row>
    <row r="21" spans="1:27" ht="14.25" customHeight="1" x14ac:dyDescent="0.2">
      <c r="A21" s="89" t="s">
        <v>131</v>
      </c>
      <c r="B21" s="4">
        <v>309</v>
      </c>
      <c r="C21" s="10">
        <f t="shared" si="0"/>
        <v>3</v>
      </c>
      <c r="D21" s="27">
        <v>4</v>
      </c>
      <c r="E21" s="28">
        <v>1</v>
      </c>
      <c r="F21" s="29">
        <v>0</v>
      </c>
      <c r="G21" s="151">
        <v>0</v>
      </c>
      <c r="H21" s="152">
        <v>0</v>
      </c>
      <c r="I21" s="153">
        <v>0</v>
      </c>
      <c r="J21" s="154">
        <v>0</v>
      </c>
      <c r="K21" s="6">
        <v>194.17475728155338</v>
      </c>
      <c r="L21" s="57" t="s">
        <v>264</v>
      </c>
      <c r="M21" s="30">
        <v>4</v>
      </c>
      <c r="N21" s="31">
        <v>6</v>
      </c>
      <c r="O21" s="32">
        <v>1</v>
      </c>
      <c r="P21" s="33">
        <v>1</v>
      </c>
      <c r="Q21" s="34">
        <v>1</v>
      </c>
      <c r="R21" s="35">
        <v>1</v>
      </c>
      <c r="S21" s="51">
        <v>1</v>
      </c>
      <c r="T21" s="36" t="s">
        <v>264</v>
      </c>
      <c r="U21" s="124">
        <v>8</v>
      </c>
      <c r="V21" s="125">
        <v>0</v>
      </c>
      <c r="W21" s="126">
        <v>0</v>
      </c>
      <c r="X21" s="105">
        <v>0</v>
      </c>
      <c r="Y21" s="76">
        <v>4</v>
      </c>
      <c r="Z21" s="77">
        <v>0</v>
      </c>
      <c r="AA21" s="78">
        <v>0</v>
      </c>
    </row>
    <row r="22" spans="1:27" ht="14.25" customHeight="1" x14ac:dyDescent="0.2">
      <c r="A22" s="89" t="s">
        <v>130</v>
      </c>
      <c r="B22" s="4">
        <v>923</v>
      </c>
      <c r="C22" s="10">
        <f t="shared" si="0"/>
        <v>3</v>
      </c>
      <c r="D22" s="27">
        <v>5</v>
      </c>
      <c r="E22" s="28">
        <v>3</v>
      </c>
      <c r="F22" s="29">
        <v>0</v>
      </c>
      <c r="G22" s="151">
        <v>16.251354279523294</v>
      </c>
      <c r="H22" s="152">
        <v>0</v>
      </c>
      <c r="I22" s="153">
        <v>3.5752979414951245</v>
      </c>
      <c r="J22" s="154">
        <v>0</v>
      </c>
      <c r="K22" s="6">
        <v>54.17118093174431</v>
      </c>
      <c r="L22" s="57" t="s">
        <v>264</v>
      </c>
      <c r="M22" s="30">
        <v>6</v>
      </c>
      <c r="N22" s="31">
        <v>0</v>
      </c>
      <c r="O22" s="32">
        <v>0</v>
      </c>
      <c r="P22" s="33">
        <v>2</v>
      </c>
      <c r="Q22" s="34">
        <v>0</v>
      </c>
      <c r="R22" s="35">
        <v>0</v>
      </c>
      <c r="S22" s="51">
        <v>1</v>
      </c>
      <c r="T22" s="36">
        <v>1</v>
      </c>
      <c r="U22" s="124">
        <v>8</v>
      </c>
      <c r="V22" s="125">
        <v>0</v>
      </c>
      <c r="W22" s="126">
        <v>0</v>
      </c>
      <c r="X22" s="105">
        <v>1</v>
      </c>
      <c r="Y22" s="76">
        <v>6</v>
      </c>
      <c r="Z22" s="77">
        <v>0</v>
      </c>
      <c r="AA22" s="78">
        <v>0</v>
      </c>
    </row>
    <row r="23" spans="1:27" ht="14.25" customHeight="1" x14ac:dyDescent="0.2">
      <c r="A23" s="89" t="s">
        <v>129</v>
      </c>
      <c r="B23" s="4">
        <v>812</v>
      </c>
      <c r="C23" s="10">
        <f t="shared" si="0"/>
        <v>2</v>
      </c>
      <c r="D23" s="27">
        <v>5</v>
      </c>
      <c r="E23" s="28">
        <v>6</v>
      </c>
      <c r="F23" s="29">
        <v>1</v>
      </c>
      <c r="G23" s="151">
        <v>12.315270935960591</v>
      </c>
      <c r="H23" s="152">
        <v>0</v>
      </c>
      <c r="I23" s="153">
        <v>3.1403940886699511</v>
      </c>
      <c r="J23" s="154">
        <v>0</v>
      </c>
      <c r="K23" s="6">
        <v>64.039408866995075</v>
      </c>
      <c r="L23" s="57" t="s">
        <v>264</v>
      </c>
      <c r="M23" s="30">
        <v>6</v>
      </c>
      <c r="N23" s="31">
        <v>4</v>
      </c>
      <c r="O23" s="32">
        <v>0</v>
      </c>
      <c r="P23" s="33">
        <v>2</v>
      </c>
      <c r="Q23" s="34">
        <v>1</v>
      </c>
      <c r="R23" s="35">
        <v>0</v>
      </c>
      <c r="S23" s="51">
        <v>0</v>
      </c>
      <c r="T23" s="36">
        <v>1</v>
      </c>
      <c r="U23" s="124">
        <v>8</v>
      </c>
      <c r="V23" s="125">
        <v>0</v>
      </c>
      <c r="W23" s="126">
        <v>0</v>
      </c>
      <c r="X23" s="105">
        <v>0</v>
      </c>
      <c r="Y23" s="76">
        <v>6</v>
      </c>
      <c r="Z23" s="77">
        <v>5</v>
      </c>
      <c r="AA23" s="78">
        <v>0</v>
      </c>
    </row>
    <row r="24" spans="1:27" ht="14.25" customHeight="1" x14ac:dyDescent="0.2">
      <c r="A24" s="89" t="s">
        <v>128</v>
      </c>
      <c r="B24" s="4">
        <v>2235</v>
      </c>
      <c r="C24" s="10">
        <f t="shared" si="0"/>
        <v>3</v>
      </c>
      <c r="D24" s="27">
        <v>15</v>
      </c>
      <c r="E24" s="28">
        <v>2</v>
      </c>
      <c r="F24" s="29">
        <v>0</v>
      </c>
      <c r="G24" s="151">
        <v>5.8165548098434003</v>
      </c>
      <c r="H24" s="152">
        <v>0</v>
      </c>
      <c r="I24" s="153">
        <v>1.4988814317673378</v>
      </c>
      <c r="J24" s="154">
        <v>0</v>
      </c>
      <c r="K24" s="6">
        <v>25.055928411633111</v>
      </c>
      <c r="L24" s="57">
        <v>0</v>
      </c>
      <c r="M24" s="30">
        <v>9</v>
      </c>
      <c r="N24" s="31">
        <v>10</v>
      </c>
      <c r="O24" s="32">
        <v>1</v>
      </c>
      <c r="P24" s="33">
        <v>2</v>
      </c>
      <c r="Q24" s="34">
        <v>1</v>
      </c>
      <c r="R24" s="35">
        <v>0</v>
      </c>
      <c r="S24" s="51">
        <v>1</v>
      </c>
      <c r="T24" s="36">
        <v>1</v>
      </c>
      <c r="U24" s="124">
        <v>8</v>
      </c>
      <c r="V24" s="125">
        <v>0</v>
      </c>
      <c r="W24" s="126">
        <v>0</v>
      </c>
      <c r="X24" s="105">
        <v>0</v>
      </c>
      <c r="Y24" s="76">
        <v>20</v>
      </c>
      <c r="Z24" s="77">
        <v>0</v>
      </c>
      <c r="AA24" s="78">
        <v>0</v>
      </c>
    </row>
    <row r="25" spans="1:27" ht="14.25" customHeight="1" x14ac:dyDescent="0.2">
      <c r="A25" s="89" t="s">
        <v>127</v>
      </c>
      <c r="B25" s="4">
        <v>351</v>
      </c>
      <c r="C25" s="10">
        <f t="shared" si="0"/>
        <v>4</v>
      </c>
      <c r="D25" s="27">
        <v>4</v>
      </c>
      <c r="E25" s="28">
        <v>4</v>
      </c>
      <c r="F25" s="29">
        <v>1</v>
      </c>
      <c r="G25" s="151">
        <v>8.5470085470085468</v>
      </c>
      <c r="H25" s="152">
        <v>0</v>
      </c>
      <c r="I25" s="153">
        <v>1.9943019943019942</v>
      </c>
      <c r="J25" s="154">
        <v>0</v>
      </c>
      <c r="K25" s="6">
        <v>85.470085470085465</v>
      </c>
      <c r="L25" s="57" t="s">
        <v>264</v>
      </c>
      <c r="M25" s="30">
        <v>4</v>
      </c>
      <c r="N25" s="31">
        <v>4</v>
      </c>
      <c r="O25" s="32">
        <v>1</v>
      </c>
      <c r="P25" s="33">
        <v>1</v>
      </c>
      <c r="Q25" s="34">
        <v>1</v>
      </c>
      <c r="R25" s="35">
        <v>1</v>
      </c>
      <c r="S25" s="51">
        <v>1</v>
      </c>
      <c r="T25" s="36" t="s">
        <v>264</v>
      </c>
      <c r="U25" s="124">
        <v>8</v>
      </c>
      <c r="V25" s="125">
        <v>0</v>
      </c>
      <c r="W25" s="126">
        <v>0</v>
      </c>
      <c r="X25" s="105">
        <v>0</v>
      </c>
      <c r="Y25" s="76">
        <v>4</v>
      </c>
      <c r="Z25" s="77">
        <v>0</v>
      </c>
      <c r="AA25" s="78">
        <v>0</v>
      </c>
    </row>
    <row r="26" spans="1:27" ht="14.25" customHeight="1" x14ac:dyDescent="0.2">
      <c r="A26" s="89" t="s">
        <v>126</v>
      </c>
      <c r="B26" s="4">
        <v>308</v>
      </c>
      <c r="C26" s="10">
        <f t="shared" si="0"/>
        <v>4</v>
      </c>
      <c r="D26" s="27">
        <v>4</v>
      </c>
      <c r="E26" s="28">
        <v>3</v>
      </c>
      <c r="F26" s="29">
        <v>0</v>
      </c>
      <c r="G26" s="151">
        <v>32.467532467532465</v>
      </c>
      <c r="H26" s="152">
        <v>1</v>
      </c>
      <c r="I26" s="153">
        <v>6.9805194805194803</v>
      </c>
      <c r="J26" s="154">
        <v>1</v>
      </c>
      <c r="K26" s="6">
        <v>165.58441558441558</v>
      </c>
      <c r="L26" s="57" t="s">
        <v>264</v>
      </c>
      <c r="M26" s="30">
        <v>4</v>
      </c>
      <c r="N26" s="31">
        <v>1</v>
      </c>
      <c r="O26" s="32">
        <v>0</v>
      </c>
      <c r="P26" s="33">
        <v>1</v>
      </c>
      <c r="Q26" s="34">
        <v>1</v>
      </c>
      <c r="R26" s="35">
        <v>1</v>
      </c>
      <c r="S26" s="51">
        <v>1</v>
      </c>
      <c r="T26" s="36" t="s">
        <v>264</v>
      </c>
      <c r="U26" s="124">
        <v>8</v>
      </c>
      <c r="V26" s="125">
        <v>0</v>
      </c>
      <c r="W26" s="126">
        <v>0</v>
      </c>
      <c r="X26" s="105">
        <v>0</v>
      </c>
      <c r="Y26" s="76">
        <v>4</v>
      </c>
      <c r="Z26" s="77">
        <v>0</v>
      </c>
      <c r="AA26" s="78">
        <v>0</v>
      </c>
    </row>
    <row r="27" spans="1:27" ht="14.25" customHeight="1" x14ac:dyDescent="0.2">
      <c r="A27" s="89" t="s">
        <v>125</v>
      </c>
      <c r="B27" s="4">
        <v>797</v>
      </c>
      <c r="C27" s="10">
        <f t="shared" si="0"/>
        <v>5</v>
      </c>
      <c r="D27" s="27">
        <v>5</v>
      </c>
      <c r="E27" s="28">
        <v>2</v>
      </c>
      <c r="F27" s="29">
        <v>0</v>
      </c>
      <c r="G27" s="151">
        <v>43.914680050188203</v>
      </c>
      <c r="H27" s="152">
        <v>1</v>
      </c>
      <c r="I27" s="153">
        <v>9.7239648682559601</v>
      </c>
      <c r="J27" s="154">
        <v>1</v>
      </c>
      <c r="K27" s="6">
        <v>125.47051442910917</v>
      </c>
      <c r="L27" s="57" t="s">
        <v>264</v>
      </c>
      <c r="M27" s="30">
        <v>6</v>
      </c>
      <c r="N27" s="31">
        <v>11</v>
      </c>
      <c r="O27" s="32">
        <v>1</v>
      </c>
      <c r="P27" s="33">
        <v>2</v>
      </c>
      <c r="Q27" s="34">
        <v>1</v>
      </c>
      <c r="R27" s="35">
        <v>0</v>
      </c>
      <c r="S27" s="51">
        <v>1</v>
      </c>
      <c r="T27" s="36">
        <v>1</v>
      </c>
      <c r="U27" s="124">
        <v>8</v>
      </c>
      <c r="V27" s="125">
        <v>0</v>
      </c>
      <c r="W27" s="126">
        <v>0</v>
      </c>
      <c r="X27" s="105">
        <v>0</v>
      </c>
      <c r="Y27" s="76">
        <v>6</v>
      </c>
      <c r="Z27" s="77">
        <v>0</v>
      </c>
      <c r="AA27" s="78">
        <v>0</v>
      </c>
    </row>
    <row r="28" spans="1:27" ht="14.25" customHeight="1" x14ac:dyDescent="0.2">
      <c r="A28" s="89" t="s">
        <v>124</v>
      </c>
      <c r="B28" s="4">
        <v>370</v>
      </c>
      <c r="C28" s="10">
        <f t="shared" si="0"/>
        <v>3</v>
      </c>
      <c r="D28" s="27">
        <v>4</v>
      </c>
      <c r="E28" s="28">
        <v>1</v>
      </c>
      <c r="F28" s="29">
        <v>0</v>
      </c>
      <c r="G28" s="151">
        <v>0</v>
      </c>
      <c r="H28" s="152">
        <v>0</v>
      </c>
      <c r="I28" s="153">
        <v>0</v>
      </c>
      <c r="J28" s="154">
        <v>0</v>
      </c>
      <c r="K28" s="6">
        <v>81.081081081081081</v>
      </c>
      <c r="L28" s="57" t="s">
        <v>264</v>
      </c>
      <c r="M28" s="30">
        <v>4</v>
      </c>
      <c r="N28" s="31">
        <v>8</v>
      </c>
      <c r="O28" s="32">
        <v>1</v>
      </c>
      <c r="P28" s="33">
        <v>1</v>
      </c>
      <c r="Q28" s="34">
        <v>1</v>
      </c>
      <c r="R28" s="35">
        <v>1</v>
      </c>
      <c r="S28" s="51">
        <v>1</v>
      </c>
      <c r="T28" s="36" t="s">
        <v>264</v>
      </c>
      <c r="U28" s="124">
        <v>8</v>
      </c>
      <c r="V28" s="125">
        <v>0</v>
      </c>
      <c r="W28" s="126">
        <v>0</v>
      </c>
      <c r="X28" s="105">
        <v>0</v>
      </c>
      <c r="Y28" s="76">
        <v>4</v>
      </c>
      <c r="Z28" s="77">
        <v>0</v>
      </c>
      <c r="AA28" s="78">
        <v>0</v>
      </c>
    </row>
    <row r="29" spans="1:27" ht="14.25" customHeight="1" x14ac:dyDescent="0.2">
      <c r="A29" s="89" t="s">
        <v>123</v>
      </c>
      <c r="B29" s="4">
        <v>595</v>
      </c>
      <c r="C29" s="10">
        <f t="shared" si="0"/>
        <v>7</v>
      </c>
      <c r="D29" s="27">
        <v>5</v>
      </c>
      <c r="E29" s="28">
        <v>2</v>
      </c>
      <c r="F29" s="29">
        <v>0</v>
      </c>
      <c r="G29" s="151">
        <v>16.806722689075631</v>
      </c>
      <c r="H29" s="152">
        <v>0</v>
      </c>
      <c r="I29" s="153">
        <v>8.235294117647058</v>
      </c>
      <c r="J29" s="154">
        <v>1</v>
      </c>
      <c r="K29" s="6">
        <v>97.47899159663865</v>
      </c>
      <c r="L29" s="57" t="s">
        <v>264</v>
      </c>
      <c r="M29" s="30">
        <v>6</v>
      </c>
      <c r="N29" s="31">
        <v>25</v>
      </c>
      <c r="O29" s="32">
        <v>1</v>
      </c>
      <c r="P29" s="33">
        <v>2</v>
      </c>
      <c r="Q29" s="34">
        <v>1</v>
      </c>
      <c r="R29" s="35">
        <v>0</v>
      </c>
      <c r="S29" s="51">
        <v>1</v>
      </c>
      <c r="T29" s="36">
        <v>1</v>
      </c>
      <c r="U29" s="124">
        <v>8</v>
      </c>
      <c r="V29" s="125">
        <v>100</v>
      </c>
      <c r="W29" s="126">
        <v>1</v>
      </c>
      <c r="X29" s="105">
        <v>1</v>
      </c>
      <c r="Y29" s="76">
        <v>6</v>
      </c>
      <c r="Z29" s="77">
        <v>13</v>
      </c>
      <c r="AA29" s="78">
        <v>1</v>
      </c>
    </row>
    <row r="30" spans="1:27" ht="14.25" customHeight="1" x14ac:dyDescent="0.2">
      <c r="A30" s="89" t="s">
        <v>122</v>
      </c>
      <c r="B30" s="4">
        <v>445</v>
      </c>
      <c r="C30" s="10">
        <f t="shared" si="0"/>
        <v>2</v>
      </c>
      <c r="D30" s="27">
        <v>4</v>
      </c>
      <c r="E30" s="28">
        <v>0</v>
      </c>
      <c r="F30" s="29">
        <v>0</v>
      </c>
      <c r="G30" s="151">
        <v>0</v>
      </c>
      <c r="H30" s="152">
        <v>0</v>
      </c>
      <c r="I30" s="153">
        <v>0</v>
      </c>
      <c r="J30" s="154">
        <v>0</v>
      </c>
      <c r="K30" s="6">
        <v>67.415730337078656</v>
      </c>
      <c r="L30" s="57" t="s">
        <v>264</v>
      </c>
      <c r="M30" s="30">
        <v>4</v>
      </c>
      <c r="N30" s="31">
        <v>5</v>
      </c>
      <c r="O30" s="32">
        <v>1</v>
      </c>
      <c r="P30" s="33">
        <v>1</v>
      </c>
      <c r="Q30" s="34">
        <v>0</v>
      </c>
      <c r="R30" s="35">
        <v>0</v>
      </c>
      <c r="S30" s="51">
        <v>1</v>
      </c>
      <c r="T30" s="36" t="s">
        <v>264</v>
      </c>
      <c r="U30" s="124">
        <v>8</v>
      </c>
      <c r="V30" s="125">
        <v>0</v>
      </c>
      <c r="W30" s="126">
        <v>0</v>
      </c>
      <c r="X30" s="105">
        <v>0</v>
      </c>
      <c r="Y30" s="76">
        <v>4</v>
      </c>
      <c r="Z30" s="77">
        <v>0</v>
      </c>
      <c r="AA30" s="78">
        <v>0</v>
      </c>
    </row>
    <row r="31" spans="1:27" ht="14.25" customHeight="1" x14ac:dyDescent="0.2">
      <c r="A31" s="89" t="s">
        <v>121</v>
      </c>
      <c r="B31" s="4">
        <v>442</v>
      </c>
      <c r="C31" s="10">
        <f t="shared" si="0"/>
        <v>2</v>
      </c>
      <c r="D31" s="27">
        <v>4</v>
      </c>
      <c r="E31" s="28">
        <v>2</v>
      </c>
      <c r="F31" s="29">
        <v>0</v>
      </c>
      <c r="G31" s="151">
        <v>0</v>
      </c>
      <c r="H31" s="152">
        <v>0</v>
      </c>
      <c r="I31" s="153">
        <v>0</v>
      </c>
      <c r="J31" s="154">
        <v>0</v>
      </c>
      <c r="K31" s="6">
        <v>56.561085972850677</v>
      </c>
      <c r="L31" s="57" t="s">
        <v>264</v>
      </c>
      <c r="M31" s="30">
        <v>4</v>
      </c>
      <c r="N31" s="31">
        <v>5</v>
      </c>
      <c r="O31" s="32">
        <v>1</v>
      </c>
      <c r="P31" s="33">
        <v>1</v>
      </c>
      <c r="Q31" s="34">
        <v>0</v>
      </c>
      <c r="R31" s="35">
        <v>0</v>
      </c>
      <c r="S31" s="51">
        <v>1</v>
      </c>
      <c r="T31" s="36" t="s">
        <v>264</v>
      </c>
      <c r="U31" s="124">
        <v>8</v>
      </c>
      <c r="V31" s="125">
        <v>0</v>
      </c>
      <c r="W31" s="126">
        <v>0</v>
      </c>
      <c r="X31" s="105">
        <v>0</v>
      </c>
      <c r="Y31" s="76">
        <v>4</v>
      </c>
      <c r="Z31" s="77">
        <v>0</v>
      </c>
      <c r="AA31" s="78">
        <v>0</v>
      </c>
    </row>
    <row r="32" spans="1:27" ht="14.25" customHeight="1" x14ac:dyDescent="0.2">
      <c r="A32" s="89" t="s">
        <v>120</v>
      </c>
      <c r="B32" s="4">
        <v>733</v>
      </c>
      <c r="C32" s="10">
        <f t="shared" si="0"/>
        <v>2</v>
      </c>
      <c r="D32" s="27">
        <v>5</v>
      </c>
      <c r="E32" s="28">
        <v>3</v>
      </c>
      <c r="F32" s="29">
        <v>0</v>
      </c>
      <c r="G32" s="151">
        <v>10.914051841746248</v>
      </c>
      <c r="H32" s="152">
        <v>0</v>
      </c>
      <c r="I32" s="153">
        <v>2.4556616643929061</v>
      </c>
      <c r="J32" s="154">
        <v>0</v>
      </c>
      <c r="K32" s="6">
        <v>38.199181446111865</v>
      </c>
      <c r="L32" s="57" t="s">
        <v>264</v>
      </c>
      <c r="M32" s="30">
        <v>6</v>
      </c>
      <c r="N32" s="31">
        <v>4</v>
      </c>
      <c r="O32" s="32">
        <v>0</v>
      </c>
      <c r="P32" s="33">
        <v>2</v>
      </c>
      <c r="Q32" s="34">
        <v>0</v>
      </c>
      <c r="R32" s="35">
        <v>0</v>
      </c>
      <c r="S32" s="51">
        <v>1</v>
      </c>
      <c r="T32" s="36">
        <v>1</v>
      </c>
      <c r="U32" s="124">
        <v>8</v>
      </c>
      <c r="V32" s="125">
        <v>0</v>
      </c>
      <c r="W32" s="126">
        <v>0</v>
      </c>
      <c r="X32" s="105">
        <v>0</v>
      </c>
      <c r="Y32" s="76">
        <v>6</v>
      </c>
      <c r="Z32" s="77">
        <v>1</v>
      </c>
      <c r="AA32" s="78">
        <v>0</v>
      </c>
    </row>
    <row r="33" spans="1:27" ht="14.25" customHeight="1" x14ac:dyDescent="0.2">
      <c r="A33" s="89" t="s">
        <v>119</v>
      </c>
      <c r="B33" s="4">
        <v>463</v>
      </c>
      <c r="C33" s="10">
        <f t="shared" si="0"/>
        <v>3</v>
      </c>
      <c r="D33" s="27">
        <v>4</v>
      </c>
      <c r="E33" s="28">
        <v>3</v>
      </c>
      <c r="F33" s="29">
        <v>0</v>
      </c>
      <c r="G33" s="151">
        <v>10.799136069114471</v>
      </c>
      <c r="H33" s="152">
        <v>0</v>
      </c>
      <c r="I33" s="153">
        <v>2.159827213822894</v>
      </c>
      <c r="J33" s="154">
        <v>0</v>
      </c>
      <c r="K33" s="6">
        <v>86.393088552915756</v>
      </c>
      <c r="L33" s="57" t="s">
        <v>264</v>
      </c>
      <c r="M33" s="30">
        <v>4</v>
      </c>
      <c r="N33" s="31">
        <v>5</v>
      </c>
      <c r="O33" s="32">
        <v>1</v>
      </c>
      <c r="P33" s="33">
        <v>1</v>
      </c>
      <c r="Q33" s="34">
        <v>1</v>
      </c>
      <c r="R33" s="35">
        <v>1</v>
      </c>
      <c r="S33" s="51">
        <v>1</v>
      </c>
      <c r="T33" s="36" t="s">
        <v>264</v>
      </c>
      <c r="U33" s="124">
        <v>8</v>
      </c>
      <c r="V33" s="125">
        <v>0</v>
      </c>
      <c r="W33" s="126">
        <v>0</v>
      </c>
      <c r="X33" s="105">
        <v>0</v>
      </c>
      <c r="Y33" s="76">
        <v>4</v>
      </c>
      <c r="Z33" s="77">
        <v>0</v>
      </c>
      <c r="AA33" s="78">
        <v>0</v>
      </c>
    </row>
    <row r="34" spans="1:27" ht="14.25" customHeight="1" x14ac:dyDescent="0.2">
      <c r="A34" s="89" t="s">
        <v>118</v>
      </c>
      <c r="B34" s="4">
        <v>1588</v>
      </c>
      <c r="C34" s="10">
        <f t="shared" si="0"/>
        <v>2</v>
      </c>
      <c r="D34" s="27">
        <v>15</v>
      </c>
      <c r="E34" s="28">
        <v>3</v>
      </c>
      <c r="F34" s="29">
        <v>0</v>
      </c>
      <c r="G34" s="151">
        <v>18.89168765743073</v>
      </c>
      <c r="H34" s="152">
        <v>0</v>
      </c>
      <c r="I34" s="153">
        <v>3.9672544080604535</v>
      </c>
      <c r="J34" s="154">
        <v>0</v>
      </c>
      <c r="K34" s="6">
        <v>40.302267002518889</v>
      </c>
      <c r="L34" s="57">
        <v>0</v>
      </c>
      <c r="M34" s="30">
        <v>9</v>
      </c>
      <c r="N34" s="31">
        <v>8</v>
      </c>
      <c r="O34" s="32">
        <v>0</v>
      </c>
      <c r="P34" s="33">
        <v>2</v>
      </c>
      <c r="Q34" s="34">
        <v>1</v>
      </c>
      <c r="R34" s="35">
        <v>0</v>
      </c>
      <c r="S34" s="51">
        <v>1</v>
      </c>
      <c r="T34" s="36">
        <v>1</v>
      </c>
      <c r="U34" s="124">
        <v>8</v>
      </c>
      <c r="V34" s="125">
        <v>0</v>
      </c>
      <c r="W34" s="126">
        <v>0</v>
      </c>
      <c r="X34" s="105">
        <v>0</v>
      </c>
      <c r="Y34" s="76">
        <v>20</v>
      </c>
      <c r="Z34" s="77">
        <v>0</v>
      </c>
      <c r="AA34" s="78">
        <v>0</v>
      </c>
    </row>
    <row r="35" spans="1:27" ht="14.25" customHeight="1" x14ac:dyDescent="0.2">
      <c r="A35" s="89" t="s">
        <v>117</v>
      </c>
      <c r="B35" s="4">
        <v>745</v>
      </c>
      <c r="C35" s="10">
        <f t="shared" si="0"/>
        <v>3</v>
      </c>
      <c r="D35" s="27">
        <v>5</v>
      </c>
      <c r="E35" s="28">
        <v>4</v>
      </c>
      <c r="F35" s="29">
        <v>0</v>
      </c>
      <c r="G35" s="151">
        <v>9.1476510067114098</v>
      </c>
      <c r="H35" s="152">
        <v>0</v>
      </c>
      <c r="I35" s="153">
        <v>1.6778523489932886</v>
      </c>
      <c r="J35" s="154">
        <v>0</v>
      </c>
      <c r="K35" s="6">
        <v>107.38255033557047</v>
      </c>
      <c r="L35" s="57" t="s">
        <v>264</v>
      </c>
      <c r="M35" s="30">
        <v>6</v>
      </c>
      <c r="N35" s="31">
        <v>5</v>
      </c>
      <c r="O35" s="32">
        <v>0</v>
      </c>
      <c r="P35" s="33">
        <v>2</v>
      </c>
      <c r="Q35" s="34">
        <v>3</v>
      </c>
      <c r="R35" s="35">
        <v>1</v>
      </c>
      <c r="S35" s="51">
        <v>1</v>
      </c>
      <c r="T35" s="36">
        <v>1</v>
      </c>
      <c r="U35" s="124">
        <v>8</v>
      </c>
      <c r="V35" s="125">
        <v>0</v>
      </c>
      <c r="W35" s="126">
        <v>0</v>
      </c>
      <c r="X35" s="105">
        <v>0</v>
      </c>
      <c r="Y35" s="76">
        <v>6</v>
      </c>
      <c r="Z35" s="77">
        <v>4</v>
      </c>
      <c r="AA35" s="78">
        <v>0</v>
      </c>
    </row>
    <row r="36" spans="1:27" ht="14.25" customHeight="1" x14ac:dyDescent="0.2">
      <c r="A36" s="89" t="s">
        <v>116</v>
      </c>
      <c r="B36" s="4">
        <v>157</v>
      </c>
      <c r="C36" s="10">
        <f t="shared" si="0"/>
        <v>4</v>
      </c>
      <c r="D36" s="27">
        <v>4</v>
      </c>
      <c r="E36" s="28">
        <v>3</v>
      </c>
      <c r="F36" s="29">
        <v>0</v>
      </c>
      <c r="G36" s="151">
        <v>0</v>
      </c>
      <c r="H36" s="152">
        <v>0</v>
      </c>
      <c r="I36" s="153">
        <v>0</v>
      </c>
      <c r="J36" s="154">
        <v>0</v>
      </c>
      <c r="K36" s="6">
        <v>191.08280254777071</v>
      </c>
      <c r="L36" s="57" t="s">
        <v>264</v>
      </c>
      <c r="M36" s="30">
        <v>4</v>
      </c>
      <c r="N36" s="31">
        <v>10</v>
      </c>
      <c r="O36" s="32">
        <v>1</v>
      </c>
      <c r="P36" s="33">
        <v>1</v>
      </c>
      <c r="Q36" s="34">
        <v>1</v>
      </c>
      <c r="R36" s="35">
        <v>1</v>
      </c>
      <c r="S36" s="51">
        <v>1</v>
      </c>
      <c r="T36" s="36" t="s">
        <v>264</v>
      </c>
      <c r="U36" s="124">
        <v>8</v>
      </c>
      <c r="V36" s="125">
        <v>0</v>
      </c>
      <c r="W36" s="126">
        <v>0</v>
      </c>
      <c r="X36" s="105">
        <v>0</v>
      </c>
      <c r="Y36" s="76">
        <v>4</v>
      </c>
      <c r="Z36" s="77">
        <v>4</v>
      </c>
      <c r="AA36" s="78">
        <v>1</v>
      </c>
    </row>
    <row r="37" spans="1:27" ht="14.25" customHeight="1" x14ac:dyDescent="0.2">
      <c r="A37" s="89" t="s">
        <v>115</v>
      </c>
      <c r="B37" s="4">
        <v>714</v>
      </c>
      <c r="C37" s="10">
        <f t="shared" si="0"/>
        <v>6</v>
      </c>
      <c r="D37" s="27">
        <v>5</v>
      </c>
      <c r="E37" s="28">
        <v>2</v>
      </c>
      <c r="F37" s="29">
        <v>0</v>
      </c>
      <c r="G37" s="151">
        <v>42.016806722689076</v>
      </c>
      <c r="H37" s="152">
        <v>1</v>
      </c>
      <c r="I37" s="153">
        <v>8.6834733893557416</v>
      </c>
      <c r="J37" s="154">
        <v>1</v>
      </c>
      <c r="K37" s="6">
        <v>56.022408963585434</v>
      </c>
      <c r="L37" s="57" t="s">
        <v>264</v>
      </c>
      <c r="M37" s="30">
        <v>6</v>
      </c>
      <c r="N37" s="31">
        <v>4</v>
      </c>
      <c r="O37" s="32">
        <v>0</v>
      </c>
      <c r="P37" s="33">
        <v>2</v>
      </c>
      <c r="Q37" s="34">
        <v>2</v>
      </c>
      <c r="R37" s="35">
        <v>1</v>
      </c>
      <c r="S37" s="51">
        <v>1</v>
      </c>
      <c r="T37" s="36">
        <v>1</v>
      </c>
      <c r="U37" s="124">
        <v>8</v>
      </c>
      <c r="V37" s="125">
        <v>100</v>
      </c>
      <c r="W37" s="126">
        <v>1</v>
      </c>
      <c r="X37" s="105">
        <v>0</v>
      </c>
      <c r="Y37" s="76">
        <v>6</v>
      </c>
      <c r="Z37" s="77">
        <v>0</v>
      </c>
      <c r="AA37" s="78">
        <v>0</v>
      </c>
    </row>
    <row r="38" spans="1:27" ht="14.25" customHeight="1" x14ac:dyDescent="0.2">
      <c r="A38" s="89" t="s">
        <v>114</v>
      </c>
      <c r="B38" s="4">
        <v>1024</v>
      </c>
      <c r="C38" s="10">
        <f t="shared" si="0"/>
        <v>3</v>
      </c>
      <c r="D38" s="27">
        <v>15</v>
      </c>
      <c r="E38" s="28">
        <v>4</v>
      </c>
      <c r="F38" s="29">
        <v>0</v>
      </c>
      <c r="G38" s="151">
        <v>9.765625</v>
      </c>
      <c r="H38" s="152">
        <v>0</v>
      </c>
      <c r="I38" s="153">
        <v>5.615234375</v>
      </c>
      <c r="J38" s="154">
        <v>0</v>
      </c>
      <c r="K38" s="6">
        <v>35.15625</v>
      </c>
      <c r="L38" s="57">
        <v>0</v>
      </c>
      <c r="M38" s="30">
        <v>9</v>
      </c>
      <c r="N38" s="31">
        <v>4</v>
      </c>
      <c r="O38" s="32">
        <v>0</v>
      </c>
      <c r="P38" s="33">
        <v>2</v>
      </c>
      <c r="Q38" s="34">
        <v>2</v>
      </c>
      <c r="R38" s="35">
        <v>1</v>
      </c>
      <c r="S38" s="51">
        <v>1</v>
      </c>
      <c r="T38" s="36">
        <v>1</v>
      </c>
      <c r="U38" s="124">
        <v>8</v>
      </c>
      <c r="V38" s="125">
        <v>0</v>
      </c>
      <c r="W38" s="126">
        <v>0</v>
      </c>
      <c r="X38" s="105">
        <v>0</v>
      </c>
      <c r="Y38" s="76">
        <v>20</v>
      </c>
      <c r="Z38" s="77">
        <v>0</v>
      </c>
      <c r="AA38" s="78">
        <v>0</v>
      </c>
    </row>
    <row r="39" spans="1:27" ht="14.25" customHeight="1" x14ac:dyDescent="0.2">
      <c r="A39" s="89" t="s">
        <v>113</v>
      </c>
      <c r="B39" s="4">
        <v>338</v>
      </c>
      <c r="C39" s="10">
        <f t="shared" si="0"/>
        <v>4</v>
      </c>
      <c r="D39" s="27">
        <v>4</v>
      </c>
      <c r="E39" s="28">
        <v>1</v>
      </c>
      <c r="F39" s="29">
        <v>0</v>
      </c>
      <c r="G39" s="151">
        <v>37.292899408284022</v>
      </c>
      <c r="H39" s="152">
        <v>1</v>
      </c>
      <c r="I39" s="153">
        <v>5.6213017751479288</v>
      </c>
      <c r="J39" s="154">
        <v>0</v>
      </c>
      <c r="K39" s="6">
        <v>171.59763313609466</v>
      </c>
      <c r="L39" s="57" t="s">
        <v>264</v>
      </c>
      <c r="M39" s="30">
        <v>4</v>
      </c>
      <c r="N39" s="31">
        <v>16</v>
      </c>
      <c r="O39" s="32">
        <v>1</v>
      </c>
      <c r="P39" s="33">
        <v>1</v>
      </c>
      <c r="Q39" s="34">
        <v>2</v>
      </c>
      <c r="R39" s="35">
        <v>1</v>
      </c>
      <c r="S39" s="51">
        <v>1</v>
      </c>
      <c r="T39" s="36" t="s">
        <v>264</v>
      </c>
      <c r="U39" s="124">
        <v>8</v>
      </c>
      <c r="V39" s="125">
        <v>0</v>
      </c>
      <c r="W39" s="126">
        <v>0</v>
      </c>
      <c r="X39" s="105">
        <v>0</v>
      </c>
      <c r="Y39" s="76">
        <v>4</v>
      </c>
      <c r="Z39" s="77">
        <v>0</v>
      </c>
      <c r="AA39" s="78">
        <v>0</v>
      </c>
    </row>
    <row r="40" spans="1:27" ht="14.25" customHeight="1" x14ac:dyDescent="0.2">
      <c r="A40" s="89" t="s">
        <v>112</v>
      </c>
      <c r="B40" s="4">
        <v>269</v>
      </c>
      <c r="C40" s="10">
        <f t="shared" si="0"/>
        <v>4</v>
      </c>
      <c r="D40" s="27">
        <v>4</v>
      </c>
      <c r="E40" s="28">
        <v>3</v>
      </c>
      <c r="F40" s="29">
        <v>0</v>
      </c>
      <c r="G40" s="151">
        <v>0</v>
      </c>
      <c r="H40" s="152">
        <v>0</v>
      </c>
      <c r="I40" s="153">
        <v>0</v>
      </c>
      <c r="J40" s="154">
        <v>0</v>
      </c>
      <c r="K40" s="6">
        <v>260.22304832713758</v>
      </c>
      <c r="L40" s="57" t="s">
        <v>264</v>
      </c>
      <c r="M40" s="30">
        <v>4</v>
      </c>
      <c r="N40" s="31">
        <v>30</v>
      </c>
      <c r="O40" s="32">
        <v>1</v>
      </c>
      <c r="P40" s="33">
        <v>1</v>
      </c>
      <c r="Q40" s="34">
        <v>1</v>
      </c>
      <c r="R40" s="35">
        <v>1</v>
      </c>
      <c r="S40" s="51">
        <v>1</v>
      </c>
      <c r="T40" s="36" t="s">
        <v>264</v>
      </c>
      <c r="U40" s="124">
        <v>8</v>
      </c>
      <c r="V40" s="125">
        <v>0</v>
      </c>
      <c r="W40" s="126">
        <v>0</v>
      </c>
      <c r="X40" s="105">
        <v>0</v>
      </c>
      <c r="Y40" s="76">
        <v>4</v>
      </c>
      <c r="Z40" s="77">
        <v>26</v>
      </c>
      <c r="AA40" s="78">
        <v>1</v>
      </c>
    </row>
    <row r="41" spans="1:27" ht="14.25" customHeight="1" x14ac:dyDescent="0.2">
      <c r="A41" s="89" t="s">
        <v>111</v>
      </c>
      <c r="B41" s="4">
        <v>703</v>
      </c>
      <c r="C41" s="10">
        <f t="shared" si="0"/>
        <v>2</v>
      </c>
      <c r="D41" s="27">
        <v>5</v>
      </c>
      <c r="E41" s="28">
        <v>1</v>
      </c>
      <c r="F41" s="29">
        <v>0</v>
      </c>
      <c r="G41" s="151">
        <v>21.337126600284495</v>
      </c>
      <c r="H41" s="152">
        <v>0</v>
      </c>
      <c r="I41" s="153">
        <v>3.8406827880512093</v>
      </c>
      <c r="J41" s="154">
        <v>0</v>
      </c>
      <c r="K41" s="6">
        <v>35.561877667140827</v>
      </c>
      <c r="L41" s="57" t="s">
        <v>264</v>
      </c>
      <c r="M41" s="30">
        <v>6</v>
      </c>
      <c r="N41" s="31">
        <v>1</v>
      </c>
      <c r="O41" s="32">
        <v>0</v>
      </c>
      <c r="P41" s="33">
        <v>2</v>
      </c>
      <c r="Q41" s="34">
        <v>1</v>
      </c>
      <c r="R41" s="35">
        <v>0</v>
      </c>
      <c r="S41" s="51">
        <v>1</v>
      </c>
      <c r="T41" s="36">
        <v>1</v>
      </c>
      <c r="U41" s="124">
        <v>8</v>
      </c>
      <c r="V41" s="125">
        <v>0</v>
      </c>
      <c r="W41" s="126">
        <v>0</v>
      </c>
      <c r="X41" s="105">
        <v>0</v>
      </c>
      <c r="Y41" s="76">
        <v>6</v>
      </c>
      <c r="Z41" s="77">
        <v>0</v>
      </c>
      <c r="AA41" s="78">
        <v>0</v>
      </c>
    </row>
    <row r="42" spans="1:27" ht="14.25" customHeight="1" x14ac:dyDescent="0.2">
      <c r="A42" s="89" t="s">
        <v>110</v>
      </c>
      <c r="B42" s="4">
        <v>227</v>
      </c>
      <c r="C42" s="10">
        <f t="shared" si="0"/>
        <v>3</v>
      </c>
      <c r="D42" s="27">
        <v>4</v>
      </c>
      <c r="E42" s="28">
        <v>4</v>
      </c>
      <c r="F42" s="29">
        <v>1</v>
      </c>
      <c r="G42" s="151">
        <v>4.4052863436123344</v>
      </c>
      <c r="H42" s="152">
        <v>0</v>
      </c>
      <c r="I42" s="153">
        <v>1.1013215859030838</v>
      </c>
      <c r="J42" s="154">
        <v>0</v>
      </c>
      <c r="K42" s="6">
        <v>79.295154185022028</v>
      </c>
      <c r="L42" s="57" t="s">
        <v>264</v>
      </c>
      <c r="M42" s="30">
        <v>4</v>
      </c>
      <c r="N42" s="31">
        <v>1</v>
      </c>
      <c r="O42" s="32">
        <v>0</v>
      </c>
      <c r="P42" s="33">
        <v>1</v>
      </c>
      <c r="Q42" s="34">
        <v>1</v>
      </c>
      <c r="R42" s="35">
        <v>1</v>
      </c>
      <c r="S42" s="51">
        <v>1</v>
      </c>
      <c r="T42" s="36" t="s">
        <v>264</v>
      </c>
      <c r="U42" s="124">
        <v>8</v>
      </c>
      <c r="V42" s="125">
        <v>0</v>
      </c>
      <c r="W42" s="126">
        <v>0</v>
      </c>
      <c r="X42" s="105">
        <v>0</v>
      </c>
      <c r="Y42" s="76">
        <v>4</v>
      </c>
      <c r="Z42" s="77">
        <v>0</v>
      </c>
      <c r="AA42" s="78">
        <v>0</v>
      </c>
    </row>
    <row r="43" spans="1:27" ht="14.25" customHeight="1" x14ac:dyDescent="0.2">
      <c r="A43" s="89" t="s">
        <v>109</v>
      </c>
      <c r="B43" s="4">
        <v>283</v>
      </c>
      <c r="C43" s="10">
        <f t="shared" si="0"/>
        <v>5</v>
      </c>
      <c r="D43" s="27">
        <v>4</v>
      </c>
      <c r="E43" s="28">
        <v>8</v>
      </c>
      <c r="F43" s="29">
        <v>1</v>
      </c>
      <c r="G43" s="151">
        <v>0</v>
      </c>
      <c r="H43" s="152">
        <v>0</v>
      </c>
      <c r="I43" s="153">
        <v>0</v>
      </c>
      <c r="J43" s="154">
        <v>0</v>
      </c>
      <c r="K43" s="6">
        <v>0</v>
      </c>
      <c r="L43" s="57" t="s">
        <v>264</v>
      </c>
      <c r="M43" s="30">
        <v>4</v>
      </c>
      <c r="N43" s="31">
        <v>9</v>
      </c>
      <c r="O43" s="32">
        <v>1</v>
      </c>
      <c r="P43" s="33">
        <v>1</v>
      </c>
      <c r="Q43" s="34">
        <v>1</v>
      </c>
      <c r="R43" s="35">
        <v>1</v>
      </c>
      <c r="S43" s="51">
        <v>1</v>
      </c>
      <c r="T43" s="36" t="s">
        <v>264</v>
      </c>
      <c r="U43" s="124">
        <v>8</v>
      </c>
      <c r="V43" s="125">
        <v>0</v>
      </c>
      <c r="W43" s="126">
        <v>0</v>
      </c>
      <c r="X43" s="105">
        <v>0</v>
      </c>
      <c r="Y43" s="76">
        <v>4</v>
      </c>
      <c r="Z43" s="77">
        <v>7</v>
      </c>
      <c r="AA43" s="78">
        <v>1</v>
      </c>
    </row>
    <row r="44" spans="1:27" ht="14.25" customHeight="1" x14ac:dyDescent="0.2">
      <c r="A44" s="89" t="s">
        <v>108</v>
      </c>
      <c r="B44" s="4">
        <v>194</v>
      </c>
      <c r="C44" s="10">
        <f t="shared" si="0"/>
        <v>4</v>
      </c>
      <c r="D44" s="27">
        <v>4</v>
      </c>
      <c r="E44" s="28">
        <v>5</v>
      </c>
      <c r="F44" s="29">
        <v>1</v>
      </c>
      <c r="G44" s="151">
        <v>20.618556701030929</v>
      </c>
      <c r="H44" s="152">
        <v>0</v>
      </c>
      <c r="I44" s="153">
        <v>4.3814432989690717</v>
      </c>
      <c r="J44" s="154">
        <v>0</v>
      </c>
      <c r="K44" s="6">
        <v>185.56701030927834</v>
      </c>
      <c r="L44" s="57" t="s">
        <v>264</v>
      </c>
      <c r="M44" s="30">
        <v>4</v>
      </c>
      <c r="N44" s="31">
        <v>10</v>
      </c>
      <c r="O44" s="32">
        <v>1</v>
      </c>
      <c r="P44" s="33">
        <v>1</v>
      </c>
      <c r="Q44" s="34">
        <v>1</v>
      </c>
      <c r="R44" s="35">
        <v>1</v>
      </c>
      <c r="S44" s="51">
        <v>1</v>
      </c>
      <c r="T44" s="36" t="s">
        <v>264</v>
      </c>
      <c r="U44" s="124">
        <v>8</v>
      </c>
      <c r="V44" s="125">
        <v>0</v>
      </c>
      <c r="W44" s="126">
        <v>0</v>
      </c>
      <c r="X44" s="105">
        <v>0</v>
      </c>
      <c r="Y44" s="76">
        <v>4</v>
      </c>
      <c r="Z44" s="77">
        <v>0</v>
      </c>
      <c r="AA44" s="78">
        <v>0</v>
      </c>
    </row>
    <row r="45" spans="1:27" ht="14.25" customHeight="1" x14ac:dyDescent="0.2">
      <c r="A45" s="89" t="s">
        <v>107</v>
      </c>
      <c r="B45" s="4">
        <v>743</v>
      </c>
      <c r="C45" s="10">
        <f t="shared" si="0"/>
        <v>2</v>
      </c>
      <c r="D45" s="27">
        <v>5</v>
      </c>
      <c r="E45" s="28">
        <v>2</v>
      </c>
      <c r="F45" s="29">
        <v>0</v>
      </c>
      <c r="G45" s="151">
        <v>4.173620457604307</v>
      </c>
      <c r="H45" s="152">
        <v>0</v>
      </c>
      <c r="I45" s="153">
        <v>0.94212651413189774</v>
      </c>
      <c r="J45" s="154">
        <v>0</v>
      </c>
      <c r="K45" s="6">
        <v>36.339165545087482</v>
      </c>
      <c r="L45" s="57" t="s">
        <v>264</v>
      </c>
      <c r="M45" s="30">
        <v>6</v>
      </c>
      <c r="N45" s="31">
        <v>7</v>
      </c>
      <c r="O45" s="32">
        <v>1</v>
      </c>
      <c r="P45" s="33">
        <v>2</v>
      </c>
      <c r="Q45" s="34">
        <v>1</v>
      </c>
      <c r="R45" s="35">
        <v>0</v>
      </c>
      <c r="S45" s="51">
        <v>1</v>
      </c>
      <c r="T45" s="36">
        <v>0</v>
      </c>
      <c r="U45" s="124">
        <v>8</v>
      </c>
      <c r="V45" s="125">
        <v>0</v>
      </c>
      <c r="W45" s="126">
        <v>0</v>
      </c>
      <c r="X45" s="105">
        <v>0</v>
      </c>
      <c r="Y45" s="76">
        <v>6</v>
      </c>
      <c r="Z45" s="77">
        <v>0</v>
      </c>
      <c r="AA45" s="78">
        <v>0</v>
      </c>
    </row>
    <row r="46" spans="1:27" ht="14.25" customHeight="1" x14ac:dyDescent="0.2">
      <c r="A46" s="89" t="s">
        <v>106</v>
      </c>
      <c r="B46" s="4">
        <v>759</v>
      </c>
      <c r="C46" s="5">
        <f t="shared" si="0"/>
        <v>4</v>
      </c>
      <c r="D46" s="27">
        <v>5</v>
      </c>
      <c r="E46" s="28">
        <v>18</v>
      </c>
      <c r="F46" s="29">
        <v>1</v>
      </c>
      <c r="G46" s="151">
        <v>13.175230566534914</v>
      </c>
      <c r="H46" s="152">
        <v>0</v>
      </c>
      <c r="I46" s="153">
        <v>2.8985507246376812</v>
      </c>
      <c r="J46" s="154">
        <v>0</v>
      </c>
      <c r="K46" s="6">
        <v>39.525691699604742</v>
      </c>
      <c r="L46" s="57" t="s">
        <v>264</v>
      </c>
      <c r="M46" s="30">
        <v>6</v>
      </c>
      <c r="N46" s="31">
        <v>12</v>
      </c>
      <c r="O46" s="32">
        <v>1</v>
      </c>
      <c r="P46" s="33">
        <v>2</v>
      </c>
      <c r="Q46" s="34">
        <v>1</v>
      </c>
      <c r="R46" s="35">
        <v>0</v>
      </c>
      <c r="S46" s="51">
        <v>1</v>
      </c>
      <c r="T46" s="36">
        <v>1</v>
      </c>
      <c r="U46" s="124">
        <v>8</v>
      </c>
      <c r="V46" s="125">
        <v>0</v>
      </c>
      <c r="W46" s="126">
        <v>0</v>
      </c>
      <c r="X46" s="105">
        <v>0</v>
      </c>
      <c r="Y46" s="76">
        <v>6</v>
      </c>
      <c r="Z46" s="77">
        <v>2</v>
      </c>
      <c r="AA46" s="78">
        <v>0</v>
      </c>
    </row>
    <row r="47" spans="1:27" ht="14.25" customHeight="1" x14ac:dyDescent="0.2">
      <c r="A47" s="89" t="s">
        <v>105</v>
      </c>
      <c r="B47" s="4">
        <v>3120</v>
      </c>
      <c r="C47" s="5">
        <f t="shared" si="0"/>
        <v>4</v>
      </c>
      <c r="D47" s="27">
        <v>23</v>
      </c>
      <c r="E47" s="28">
        <v>10</v>
      </c>
      <c r="F47" s="29">
        <v>0</v>
      </c>
      <c r="G47" s="151">
        <v>28.836858974358975</v>
      </c>
      <c r="H47" s="152">
        <v>0</v>
      </c>
      <c r="I47" s="153">
        <v>5.9615384615384617</v>
      </c>
      <c r="J47" s="154">
        <v>0</v>
      </c>
      <c r="K47" s="6">
        <v>35.256410256410255</v>
      </c>
      <c r="L47" s="57">
        <v>0</v>
      </c>
      <c r="M47" s="30">
        <v>10</v>
      </c>
      <c r="N47" s="31">
        <v>15</v>
      </c>
      <c r="O47" s="32">
        <v>1</v>
      </c>
      <c r="P47" s="33">
        <v>3</v>
      </c>
      <c r="Q47" s="34">
        <v>4</v>
      </c>
      <c r="R47" s="35">
        <v>1</v>
      </c>
      <c r="S47" s="51">
        <v>1</v>
      </c>
      <c r="T47" s="36">
        <v>1</v>
      </c>
      <c r="U47" s="124">
        <v>8</v>
      </c>
      <c r="V47" s="125">
        <v>0</v>
      </c>
      <c r="W47" s="126">
        <v>0</v>
      </c>
      <c r="X47" s="105">
        <v>0</v>
      </c>
      <c r="Y47" s="76">
        <v>40</v>
      </c>
      <c r="Z47" s="77">
        <v>0</v>
      </c>
      <c r="AA47" s="78">
        <v>0</v>
      </c>
    </row>
    <row r="48" spans="1:27" ht="14.25" customHeight="1" thickBot="1" x14ac:dyDescent="0.25">
      <c r="A48" s="90" t="s">
        <v>104</v>
      </c>
      <c r="B48" s="9">
        <v>1986</v>
      </c>
      <c r="C48" s="5">
        <f t="shared" si="0"/>
        <v>4</v>
      </c>
      <c r="D48" s="37">
        <v>15</v>
      </c>
      <c r="E48" s="38">
        <v>6</v>
      </c>
      <c r="F48" s="39">
        <v>0</v>
      </c>
      <c r="G48" s="155">
        <v>25.176233635448138</v>
      </c>
      <c r="H48" s="156">
        <v>0</v>
      </c>
      <c r="I48" s="157">
        <v>5.287009063444108</v>
      </c>
      <c r="J48" s="158">
        <v>0</v>
      </c>
      <c r="K48" s="16">
        <v>56.394763343403824</v>
      </c>
      <c r="L48" s="58">
        <v>0</v>
      </c>
      <c r="M48" s="40">
        <v>9</v>
      </c>
      <c r="N48" s="41">
        <v>12</v>
      </c>
      <c r="O48" s="42">
        <v>1</v>
      </c>
      <c r="P48" s="43">
        <v>2</v>
      </c>
      <c r="Q48" s="44">
        <v>2</v>
      </c>
      <c r="R48" s="45">
        <v>1</v>
      </c>
      <c r="S48" s="46">
        <v>1</v>
      </c>
      <c r="T48" s="52">
        <v>1</v>
      </c>
      <c r="U48" s="140">
        <v>8</v>
      </c>
      <c r="V48" s="141">
        <v>0</v>
      </c>
      <c r="W48" s="142">
        <v>0</v>
      </c>
      <c r="X48" s="106">
        <v>0</v>
      </c>
      <c r="Y48" s="79">
        <v>20</v>
      </c>
      <c r="Z48" s="80">
        <v>12</v>
      </c>
      <c r="AA48" s="81">
        <v>0</v>
      </c>
    </row>
    <row r="49" spans="1:27" ht="23.25" customHeight="1" thickBot="1" x14ac:dyDescent="0.25">
      <c r="A49" s="2" t="s">
        <v>251</v>
      </c>
      <c r="B49" s="17"/>
      <c r="C49" s="13"/>
      <c r="D49" s="276">
        <f>SUM(F5:F48)</f>
        <v>10</v>
      </c>
      <c r="E49" s="277"/>
      <c r="F49" s="278"/>
      <c r="G49" s="281">
        <f>SUM(H5:H48)</f>
        <v>8</v>
      </c>
      <c r="H49" s="282"/>
      <c r="I49" s="351">
        <f>SUM(J5:J48)</f>
        <v>8</v>
      </c>
      <c r="J49" s="352"/>
      <c r="K49" s="186">
        <f>SUM(L5:L48)</f>
        <v>0</v>
      </c>
      <c r="L49" s="187"/>
      <c r="M49" s="174">
        <f>SUM(O5:O48)</f>
        <v>28</v>
      </c>
      <c r="N49" s="175"/>
      <c r="O49" s="176"/>
      <c r="P49" s="167">
        <f>SUM(R5:R48)</f>
        <v>23</v>
      </c>
      <c r="Q49" s="168"/>
      <c r="R49" s="169"/>
      <c r="S49" s="91">
        <f>SUM(S5:S48)</f>
        <v>42</v>
      </c>
      <c r="T49" s="92">
        <f>SUM(T5:T48)</f>
        <v>26</v>
      </c>
      <c r="U49" s="164">
        <f>SUM(W5:W48)</f>
        <v>6</v>
      </c>
      <c r="V49" s="165"/>
      <c r="W49" s="166"/>
      <c r="X49" s="107">
        <f>SUM(X5:X48)</f>
        <v>5</v>
      </c>
      <c r="Y49" s="345">
        <f>SUM(AA5:AA48)</f>
        <v>8</v>
      </c>
      <c r="Z49" s="346"/>
      <c r="AA49" s="347"/>
    </row>
    <row r="50" spans="1:27" ht="23.25" customHeight="1" thickBot="1" x14ac:dyDescent="0.25">
      <c r="A50" s="2" t="s">
        <v>252</v>
      </c>
      <c r="B50" s="17"/>
      <c r="C50" s="13"/>
      <c r="D50" s="219">
        <f>D49/44</f>
        <v>0.22727272727272727</v>
      </c>
      <c r="E50" s="220"/>
      <c r="F50" s="221"/>
      <c r="G50" s="222">
        <f>G49/44</f>
        <v>0.18181818181818182</v>
      </c>
      <c r="H50" s="223"/>
      <c r="I50" s="367">
        <f>I49/44</f>
        <v>0.18181818181818182</v>
      </c>
      <c r="J50" s="368"/>
      <c r="K50" s="288">
        <f>K49/44</f>
        <v>0</v>
      </c>
      <c r="L50" s="289"/>
      <c r="M50" s="290">
        <f>M49/44</f>
        <v>0.63636363636363635</v>
      </c>
      <c r="N50" s="291"/>
      <c r="O50" s="292"/>
      <c r="P50" s="293">
        <f>P49/44</f>
        <v>0.52272727272727271</v>
      </c>
      <c r="Q50" s="294"/>
      <c r="R50" s="295"/>
      <c r="S50" s="83">
        <f>S49/44</f>
        <v>0.95454545454545459</v>
      </c>
      <c r="T50" s="84">
        <f>T49/44</f>
        <v>0.59090909090909094</v>
      </c>
      <c r="U50" s="283">
        <f>U49/44</f>
        <v>0.13636363636363635</v>
      </c>
      <c r="V50" s="284"/>
      <c r="W50" s="285"/>
      <c r="X50" s="108">
        <f>X49/44</f>
        <v>0.11363636363636363</v>
      </c>
      <c r="Y50" s="348">
        <f>Y49/44</f>
        <v>0.18181818181818182</v>
      </c>
      <c r="Z50" s="349"/>
      <c r="AA50" s="350"/>
    </row>
    <row r="51" spans="1:27" s="1" customFormat="1" x14ac:dyDescent="0.2">
      <c r="A51" s="12"/>
      <c r="B51" s="11"/>
      <c r="C51" s="11"/>
      <c r="D51" s="54"/>
      <c r="E51" s="54"/>
      <c r="F51" s="55"/>
      <c r="G51" s="54"/>
      <c r="H51" s="54"/>
      <c r="I51" s="54"/>
      <c r="J51" s="55"/>
      <c r="K51" s="54"/>
      <c r="L51" s="55"/>
      <c r="M51" s="54"/>
      <c r="N51" s="54"/>
      <c r="O51" s="55"/>
      <c r="P51" s="54"/>
      <c r="Q51" s="54"/>
      <c r="R51" s="55"/>
      <c r="S51" s="55"/>
      <c r="T51" s="55"/>
      <c r="X51" s="55"/>
    </row>
    <row r="52" spans="1:27" ht="18.75" customHeight="1" x14ac:dyDescent="0.2">
      <c r="A52" s="3"/>
      <c r="D52" s="53"/>
      <c r="E52" s="53"/>
      <c r="F52" s="48"/>
      <c r="G52" s="53"/>
      <c r="H52" s="53"/>
      <c r="I52" s="53"/>
      <c r="J52" s="47"/>
      <c r="K52" s="53"/>
      <c r="L52" s="47"/>
      <c r="M52" s="47"/>
      <c r="N52" s="47"/>
      <c r="O52" s="47"/>
      <c r="P52" s="47"/>
      <c r="Q52" s="47"/>
      <c r="R52" s="47"/>
      <c r="S52" s="47"/>
      <c r="T52" s="47"/>
      <c r="X52" s="47"/>
    </row>
  </sheetData>
  <mergeCells count="31">
    <mergeCell ref="M50:O50"/>
    <mergeCell ref="P50:R50"/>
    <mergeCell ref="U50:W50"/>
    <mergeCell ref="D50:F50"/>
    <mergeCell ref="G50:H50"/>
    <mergeCell ref="I50:J50"/>
    <mergeCell ref="K50:L50"/>
    <mergeCell ref="A2:A4"/>
    <mergeCell ref="T2:T4"/>
    <mergeCell ref="M2:O3"/>
    <mergeCell ref="P2:R3"/>
    <mergeCell ref="S2:S4"/>
    <mergeCell ref="K2:L3"/>
    <mergeCell ref="G2:J2"/>
    <mergeCell ref="I3:J3"/>
    <mergeCell ref="G3:H3"/>
    <mergeCell ref="D2:F3"/>
    <mergeCell ref="C2:C4"/>
    <mergeCell ref="I49:J49"/>
    <mergeCell ref="K49:L49"/>
    <mergeCell ref="U2:W3"/>
    <mergeCell ref="B2:B4"/>
    <mergeCell ref="G49:H49"/>
    <mergeCell ref="D49:F49"/>
    <mergeCell ref="M49:O49"/>
    <mergeCell ref="P49:R49"/>
    <mergeCell ref="X2:X4"/>
    <mergeCell ref="Y2:AA3"/>
    <mergeCell ref="Y49:AA49"/>
    <mergeCell ref="Y50:AA50"/>
    <mergeCell ref="U49:W49"/>
  </mergeCells>
  <pageMargins left="0.7" right="0.7" top="0.78740157499999996" bottom="0.78740157499999996" header="0.3" footer="0.3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AA42"/>
  <sheetViews>
    <sheetView showGridLines="0" zoomScale="80" zoomScaleNormal="80" workbookViewId="0">
      <selection activeCell="A2" sqref="A2:A4"/>
    </sheetView>
  </sheetViews>
  <sheetFormatPr defaultRowHeight="12.75" x14ac:dyDescent="0.2"/>
  <cols>
    <col min="1" max="1" width="30.28515625" customWidth="1"/>
    <col min="2" max="2" width="9.85546875" customWidth="1"/>
    <col min="3" max="3" width="10.42578125" customWidth="1"/>
    <col min="4" max="4" width="8" customWidth="1"/>
    <col min="5" max="5" width="9.85546875" customWidth="1"/>
    <col min="6" max="6" width="9.140625" style="1" customWidth="1"/>
    <col min="7" max="7" width="10.42578125" customWidth="1"/>
    <col min="8" max="8" width="11.28515625" customWidth="1"/>
    <col min="9" max="9" width="9.28515625" customWidth="1"/>
    <col min="10" max="10" width="9.5703125" customWidth="1"/>
    <col min="11" max="11" width="10.140625" customWidth="1"/>
    <col min="12" max="12" width="11.85546875" customWidth="1"/>
    <col min="13" max="13" width="8.5703125" customWidth="1"/>
    <col min="14" max="14" width="9.140625" customWidth="1"/>
    <col min="15" max="16" width="9.28515625" customWidth="1"/>
    <col min="17" max="17" width="9.5703125" customWidth="1"/>
    <col min="18" max="18" width="9.42578125" customWidth="1"/>
    <col min="19" max="19" width="10.5703125" customWidth="1"/>
    <col min="20" max="20" width="12" customWidth="1"/>
  </cols>
  <sheetData>
    <row r="1" spans="1:27" ht="20.25" customHeight="1" thickBot="1" x14ac:dyDescent="0.25">
      <c r="A1" s="98" t="s">
        <v>260</v>
      </c>
    </row>
    <row r="2" spans="1:27" ht="36.75" customHeight="1" x14ac:dyDescent="0.2">
      <c r="A2" s="215" t="s">
        <v>87</v>
      </c>
      <c r="B2" s="217" t="s">
        <v>0</v>
      </c>
      <c r="C2" s="364" t="s">
        <v>263</v>
      </c>
      <c r="D2" s="224" t="s">
        <v>1</v>
      </c>
      <c r="E2" s="225"/>
      <c r="F2" s="226"/>
      <c r="G2" s="246" t="s">
        <v>2</v>
      </c>
      <c r="H2" s="247"/>
      <c r="I2" s="247"/>
      <c r="J2" s="361"/>
      <c r="K2" s="242" t="s">
        <v>84</v>
      </c>
      <c r="L2" s="243"/>
      <c r="M2" s="250" t="s">
        <v>83</v>
      </c>
      <c r="N2" s="251"/>
      <c r="O2" s="252"/>
      <c r="P2" s="256" t="s">
        <v>3</v>
      </c>
      <c r="Q2" s="257"/>
      <c r="R2" s="258"/>
      <c r="S2" s="358" t="s">
        <v>85</v>
      </c>
      <c r="T2" s="355" t="s">
        <v>86</v>
      </c>
      <c r="U2" s="232" t="s">
        <v>250</v>
      </c>
      <c r="V2" s="233"/>
      <c r="W2" s="234"/>
      <c r="X2" s="336" t="s">
        <v>246</v>
      </c>
      <c r="Y2" s="339" t="s">
        <v>198</v>
      </c>
      <c r="Z2" s="340"/>
      <c r="AA2" s="341"/>
    </row>
    <row r="3" spans="1:27" ht="64.5" customHeight="1" x14ac:dyDescent="0.2">
      <c r="A3" s="216"/>
      <c r="B3" s="218"/>
      <c r="C3" s="365"/>
      <c r="D3" s="227"/>
      <c r="E3" s="228"/>
      <c r="F3" s="229"/>
      <c r="G3" s="240" t="s">
        <v>88</v>
      </c>
      <c r="H3" s="241"/>
      <c r="I3" s="362" t="s">
        <v>196</v>
      </c>
      <c r="J3" s="363"/>
      <c r="K3" s="244"/>
      <c r="L3" s="245"/>
      <c r="M3" s="253"/>
      <c r="N3" s="254"/>
      <c r="O3" s="255"/>
      <c r="P3" s="259"/>
      <c r="Q3" s="260"/>
      <c r="R3" s="261"/>
      <c r="S3" s="359"/>
      <c r="T3" s="356"/>
      <c r="U3" s="235"/>
      <c r="V3" s="236"/>
      <c r="W3" s="237"/>
      <c r="X3" s="337"/>
      <c r="Y3" s="342"/>
      <c r="Z3" s="343"/>
      <c r="AA3" s="344"/>
    </row>
    <row r="4" spans="1:27" ht="84.75" customHeight="1" thickBot="1" x14ac:dyDescent="0.25">
      <c r="A4" s="354"/>
      <c r="B4" s="353"/>
      <c r="C4" s="366"/>
      <c r="D4" s="59" t="s">
        <v>81</v>
      </c>
      <c r="E4" s="60" t="s">
        <v>9</v>
      </c>
      <c r="F4" s="61" t="s">
        <v>6</v>
      </c>
      <c r="G4" s="143" t="s">
        <v>7</v>
      </c>
      <c r="H4" s="144" t="s">
        <v>6</v>
      </c>
      <c r="I4" s="145" t="s">
        <v>8</v>
      </c>
      <c r="J4" s="146" t="s">
        <v>6</v>
      </c>
      <c r="K4" s="62" t="s">
        <v>9</v>
      </c>
      <c r="L4" s="63" t="s">
        <v>6</v>
      </c>
      <c r="M4" s="64" t="s">
        <v>5</v>
      </c>
      <c r="N4" s="65" t="s">
        <v>200</v>
      </c>
      <c r="O4" s="66" t="s">
        <v>6</v>
      </c>
      <c r="P4" s="67" t="s">
        <v>5</v>
      </c>
      <c r="Q4" s="68" t="s">
        <v>201</v>
      </c>
      <c r="R4" s="69" t="s">
        <v>6</v>
      </c>
      <c r="S4" s="360"/>
      <c r="T4" s="357" t="s">
        <v>4</v>
      </c>
      <c r="U4" s="118" t="s">
        <v>5</v>
      </c>
      <c r="V4" s="119" t="s">
        <v>265</v>
      </c>
      <c r="W4" s="120" t="s">
        <v>6</v>
      </c>
      <c r="X4" s="338" t="s">
        <v>4</v>
      </c>
      <c r="Y4" s="70" t="s">
        <v>5</v>
      </c>
      <c r="Z4" s="71" t="s">
        <v>197</v>
      </c>
      <c r="AA4" s="72" t="s">
        <v>6</v>
      </c>
    </row>
    <row r="5" spans="1:27" ht="14.25" customHeight="1" x14ac:dyDescent="0.2">
      <c r="A5" s="88" t="s">
        <v>204</v>
      </c>
      <c r="B5" s="7">
        <v>48330</v>
      </c>
      <c r="C5" s="14">
        <f>SUM(F5)+SUM(H5)+SUM(J5)+SUM(L5)+SUM(O5)+SUM(R5)+SUM(S5)+SUM(T5)+SUM(W5)+SUM(X5)+SUM(AA5)</f>
        <v>3</v>
      </c>
      <c r="D5" s="18">
        <v>50</v>
      </c>
      <c r="E5" s="19">
        <v>47</v>
      </c>
      <c r="F5" s="20">
        <v>0</v>
      </c>
      <c r="G5" s="147">
        <v>20.592075315539002</v>
      </c>
      <c r="H5" s="148">
        <v>0</v>
      </c>
      <c r="I5" s="149">
        <v>3.3664390647630866</v>
      </c>
      <c r="J5" s="150">
        <v>0</v>
      </c>
      <c r="K5" s="8">
        <v>18.477136354231327</v>
      </c>
      <c r="L5" s="56">
        <v>0</v>
      </c>
      <c r="M5" s="21">
        <v>120</v>
      </c>
      <c r="N5" s="22">
        <v>95</v>
      </c>
      <c r="O5" s="23">
        <v>0</v>
      </c>
      <c r="P5" s="24">
        <v>20</v>
      </c>
      <c r="Q5" s="25">
        <v>15</v>
      </c>
      <c r="R5" s="26">
        <v>0</v>
      </c>
      <c r="S5" s="49">
        <v>1</v>
      </c>
      <c r="T5" s="50">
        <v>1</v>
      </c>
      <c r="U5" s="121">
        <v>48</v>
      </c>
      <c r="V5" s="122">
        <v>6.67</v>
      </c>
      <c r="W5" s="123">
        <v>0</v>
      </c>
      <c r="X5" s="104">
        <v>1</v>
      </c>
      <c r="Y5" s="73">
        <v>600</v>
      </c>
      <c r="Z5" s="74">
        <v>440</v>
      </c>
      <c r="AA5" s="75">
        <v>0</v>
      </c>
    </row>
    <row r="6" spans="1:27" ht="14.25" customHeight="1" x14ac:dyDescent="0.2">
      <c r="A6" s="89" t="s">
        <v>73</v>
      </c>
      <c r="B6" s="4">
        <v>3233</v>
      </c>
      <c r="C6" s="10">
        <f t="shared" ref="C6:C38" si="0">SUM(F6)+SUM(H6)+SUM(J6)+SUM(L6)+SUM(O6)+SUM(R6)+SUM(S6)+SUM(T6)+SUM(W6)+SUM(X6)+SUM(AA6)</f>
        <v>3</v>
      </c>
      <c r="D6" s="27">
        <v>23</v>
      </c>
      <c r="E6" s="28">
        <v>22</v>
      </c>
      <c r="F6" s="29">
        <v>0</v>
      </c>
      <c r="G6" s="151">
        <v>14.391277451283637</v>
      </c>
      <c r="H6" s="152">
        <v>0</v>
      </c>
      <c r="I6" s="153">
        <v>3.3250850603154962</v>
      </c>
      <c r="J6" s="154">
        <v>0</v>
      </c>
      <c r="K6" s="6">
        <v>37.117228580266001</v>
      </c>
      <c r="L6" s="57">
        <v>0</v>
      </c>
      <c r="M6" s="30">
        <v>10</v>
      </c>
      <c r="N6" s="31">
        <v>5</v>
      </c>
      <c r="O6" s="32">
        <v>0</v>
      </c>
      <c r="P6" s="33">
        <v>3</v>
      </c>
      <c r="Q6" s="34">
        <v>3</v>
      </c>
      <c r="R6" s="35">
        <v>1</v>
      </c>
      <c r="S6" s="51">
        <v>1</v>
      </c>
      <c r="T6" s="36">
        <v>1</v>
      </c>
      <c r="U6" s="124">
        <v>48</v>
      </c>
      <c r="V6" s="125">
        <v>0</v>
      </c>
      <c r="W6" s="126">
        <v>0</v>
      </c>
      <c r="X6" s="105">
        <v>0</v>
      </c>
      <c r="Y6" s="76">
        <v>40</v>
      </c>
      <c r="Z6" s="77">
        <v>1</v>
      </c>
      <c r="AA6" s="78">
        <v>0</v>
      </c>
    </row>
    <row r="7" spans="1:27" ht="14.25" customHeight="1" x14ac:dyDescent="0.2">
      <c r="A7" s="89" t="s">
        <v>205</v>
      </c>
      <c r="B7" s="4">
        <v>2029</v>
      </c>
      <c r="C7" s="10">
        <f t="shared" si="0"/>
        <v>3</v>
      </c>
      <c r="D7" s="27">
        <v>15</v>
      </c>
      <c r="E7" s="28">
        <v>16</v>
      </c>
      <c r="F7" s="29">
        <v>1</v>
      </c>
      <c r="G7" s="151">
        <v>20.901429275505176</v>
      </c>
      <c r="H7" s="152">
        <v>0</v>
      </c>
      <c r="I7" s="153">
        <v>3.8196155741744704</v>
      </c>
      <c r="J7" s="154">
        <v>0</v>
      </c>
      <c r="K7" s="6">
        <v>36.471168063085265</v>
      </c>
      <c r="L7" s="57">
        <v>0</v>
      </c>
      <c r="M7" s="30">
        <v>9</v>
      </c>
      <c r="N7" s="31">
        <v>14</v>
      </c>
      <c r="O7" s="32">
        <v>1</v>
      </c>
      <c r="P7" s="33">
        <v>2</v>
      </c>
      <c r="Q7" s="34">
        <v>1</v>
      </c>
      <c r="R7" s="35">
        <v>0</v>
      </c>
      <c r="S7" s="51">
        <v>0</v>
      </c>
      <c r="T7" s="36">
        <v>1</v>
      </c>
      <c r="U7" s="124">
        <v>48</v>
      </c>
      <c r="V7" s="125">
        <v>0</v>
      </c>
      <c r="W7" s="126">
        <v>0</v>
      </c>
      <c r="X7" s="105">
        <v>0</v>
      </c>
      <c r="Y7" s="76">
        <v>20</v>
      </c>
      <c r="Z7" s="77">
        <v>4</v>
      </c>
      <c r="AA7" s="78">
        <v>0</v>
      </c>
    </row>
    <row r="8" spans="1:27" ht="14.25" customHeight="1" x14ac:dyDescent="0.2">
      <c r="A8" s="89" t="s">
        <v>220</v>
      </c>
      <c r="B8" s="4">
        <v>2925</v>
      </c>
      <c r="C8" s="10">
        <f t="shared" si="0"/>
        <v>8</v>
      </c>
      <c r="D8" s="27">
        <v>15</v>
      </c>
      <c r="E8" s="28">
        <v>24</v>
      </c>
      <c r="F8" s="29">
        <v>1</v>
      </c>
      <c r="G8" s="151">
        <v>42.144615384615385</v>
      </c>
      <c r="H8" s="152">
        <v>1</v>
      </c>
      <c r="I8" s="153">
        <v>5.9316239316239319</v>
      </c>
      <c r="J8" s="154">
        <v>0</v>
      </c>
      <c r="K8" s="6">
        <v>30.76923076923077</v>
      </c>
      <c r="L8" s="57">
        <v>0</v>
      </c>
      <c r="M8" s="30">
        <v>9</v>
      </c>
      <c r="N8" s="31">
        <v>20</v>
      </c>
      <c r="O8" s="32">
        <v>1</v>
      </c>
      <c r="P8" s="33">
        <v>2</v>
      </c>
      <c r="Q8" s="34">
        <v>3</v>
      </c>
      <c r="R8" s="35">
        <v>1</v>
      </c>
      <c r="S8" s="51">
        <v>1</v>
      </c>
      <c r="T8" s="36">
        <v>1</v>
      </c>
      <c r="U8" s="124">
        <v>48</v>
      </c>
      <c r="V8" s="125">
        <v>100</v>
      </c>
      <c r="W8" s="126">
        <v>1</v>
      </c>
      <c r="X8" s="105">
        <v>0</v>
      </c>
      <c r="Y8" s="76">
        <v>20</v>
      </c>
      <c r="Z8" s="77">
        <v>24</v>
      </c>
      <c r="AA8" s="78">
        <v>1</v>
      </c>
    </row>
    <row r="9" spans="1:27" ht="14.25" customHeight="1" x14ac:dyDescent="0.2">
      <c r="A9" s="89" t="s">
        <v>74</v>
      </c>
      <c r="B9" s="4">
        <v>3948</v>
      </c>
      <c r="C9" s="10">
        <f t="shared" si="0"/>
        <v>5</v>
      </c>
      <c r="D9" s="27">
        <v>23</v>
      </c>
      <c r="E9" s="28">
        <v>32</v>
      </c>
      <c r="F9" s="29">
        <v>1</v>
      </c>
      <c r="G9" s="151">
        <v>21.191236068895645</v>
      </c>
      <c r="H9" s="152">
        <v>0</v>
      </c>
      <c r="I9" s="153">
        <v>3.0521783181357649</v>
      </c>
      <c r="J9" s="154">
        <v>0</v>
      </c>
      <c r="K9" s="6">
        <v>29.128672745694022</v>
      </c>
      <c r="L9" s="57">
        <v>0</v>
      </c>
      <c r="M9" s="30">
        <v>10</v>
      </c>
      <c r="N9" s="31">
        <v>17</v>
      </c>
      <c r="O9" s="32">
        <v>1</v>
      </c>
      <c r="P9" s="33">
        <v>3</v>
      </c>
      <c r="Q9" s="34">
        <v>4</v>
      </c>
      <c r="R9" s="35">
        <v>1</v>
      </c>
      <c r="S9" s="51">
        <v>1</v>
      </c>
      <c r="T9" s="36">
        <v>1</v>
      </c>
      <c r="U9" s="124">
        <v>48</v>
      </c>
      <c r="V9" s="125">
        <v>0</v>
      </c>
      <c r="W9" s="126">
        <v>0</v>
      </c>
      <c r="X9" s="105">
        <v>0</v>
      </c>
      <c r="Y9" s="76">
        <v>40</v>
      </c>
      <c r="Z9" s="77">
        <v>14</v>
      </c>
      <c r="AA9" s="78">
        <v>0</v>
      </c>
    </row>
    <row r="10" spans="1:27" ht="14.25" customHeight="1" x14ac:dyDescent="0.2">
      <c r="A10" s="89" t="s">
        <v>75</v>
      </c>
      <c r="B10" s="4">
        <v>6339</v>
      </c>
      <c r="C10" s="10">
        <f t="shared" si="0"/>
        <v>3</v>
      </c>
      <c r="D10" s="27">
        <v>28</v>
      </c>
      <c r="E10" s="28">
        <v>26</v>
      </c>
      <c r="F10" s="29">
        <v>0</v>
      </c>
      <c r="G10" s="151">
        <v>22.603722984697903</v>
      </c>
      <c r="H10" s="152">
        <v>0</v>
      </c>
      <c r="I10" s="153">
        <v>5.8289951096387442</v>
      </c>
      <c r="J10" s="154">
        <v>0</v>
      </c>
      <c r="K10" s="6">
        <v>39.438397223536832</v>
      </c>
      <c r="L10" s="57">
        <v>0</v>
      </c>
      <c r="M10" s="30">
        <v>20</v>
      </c>
      <c r="N10" s="31">
        <v>44</v>
      </c>
      <c r="O10" s="32">
        <v>1</v>
      </c>
      <c r="P10" s="33">
        <v>5</v>
      </c>
      <c r="Q10" s="34">
        <v>4</v>
      </c>
      <c r="R10" s="35">
        <v>0</v>
      </c>
      <c r="S10" s="51">
        <v>1</v>
      </c>
      <c r="T10" s="36">
        <v>1</v>
      </c>
      <c r="U10" s="124">
        <v>48</v>
      </c>
      <c r="V10" s="125">
        <v>0</v>
      </c>
      <c r="W10" s="126">
        <v>0</v>
      </c>
      <c r="X10" s="105">
        <v>0</v>
      </c>
      <c r="Y10" s="76">
        <v>80</v>
      </c>
      <c r="Z10" s="77">
        <v>59</v>
      </c>
      <c r="AA10" s="78">
        <v>0</v>
      </c>
    </row>
    <row r="11" spans="1:27" ht="14.25" customHeight="1" x14ac:dyDescent="0.2">
      <c r="A11" s="89" t="s">
        <v>76</v>
      </c>
      <c r="B11" s="4">
        <v>2801</v>
      </c>
      <c r="C11" s="10">
        <f t="shared" si="0"/>
        <v>3</v>
      </c>
      <c r="D11" s="27">
        <v>15</v>
      </c>
      <c r="E11" s="28">
        <v>22</v>
      </c>
      <c r="F11" s="29">
        <v>1</v>
      </c>
      <c r="G11" s="151">
        <v>17.840414137807926</v>
      </c>
      <c r="H11" s="152">
        <v>0</v>
      </c>
      <c r="I11" s="153">
        <v>3.4451981435201713</v>
      </c>
      <c r="J11" s="154">
        <v>0</v>
      </c>
      <c r="K11" s="6">
        <v>46.054980364155661</v>
      </c>
      <c r="L11" s="57">
        <v>0</v>
      </c>
      <c r="M11" s="30">
        <v>9</v>
      </c>
      <c r="N11" s="31">
        <v>10</v>
      </c>
      <c r="O11" s="32">
        <v>1</v>
      </c>
      <c r="P11" s="33">
        <v>2</v>
      </c>
      <c r="Q11" s="34">
        <v>1</v>
      </c>
      <c r="R11" s="35">
        <v>0</v>
      </c>
      <c r="S11" s="51">
        <v>1</v>
      </c>
      <c r="T11" s="36">
        <v>0</v>
      </c>
      <c r="U11" s="124">
        <v>48</v>
      </c>
      <c r="V11" s="125">
        <v>0</v>
      </c>
      <c r="W11" s="126">
        <v>0</v>
      </c>
      <c r="X11" s="105">
        <v>0</v>
      </c>
      <c r="Y11" s="76">
        <v>20</v>
      </c>
      <c r="Z11" s="77">
        <v>5</v>
      </c>
      <c r="AA11" s="78">
        <v>0</v>
      </c>
    </row>
    <row r="12" spans="1:27" ht="14.25" customHeight="1" x14ac:dyDescent="0.2">
      <c r="A12" s="89" t="s">
        <v>77</v>
      </c>
      <c r="B12" s="4">
        <v>6350</v>
      </c>
      <c r="C12" s="10">
        <f t="shared" si="0"/>
        <v>7</v>
      </c>
      <c r="D12" s="27">
        <v>28</v>
      </c>
      <c r="E12" s="28">
        <v>34</v>
      </c>
      <c r="F12" s="29">
        <v>1</v>
      </c>
      <c r="G12" s="151">
        <v>33.441417322834646</v>
      </c>
      <c r="H12" s="152">
        <v>1</v>
      </c>
      <c r="I12" s="153">
        <v>9.1732283464566926</v>
      </c>
      <c r="J12" s="154">
        <v>1</v>
      </c>
      <c r="K12" s="6">
        <v>53.54330708661417</v>
      </c>
      <c r="L12" s="57">
        <v>0</v>
      </c>
      <c r="M12" s="30">
        <v>20</v>
      </c>
      <c r="N12" s="31">
        <v>26</v>
      </c>
      <c r="O12" s="32">
        <v>1</v>
      </c>
      <c r="P12" s="33">
        <v>5</v>
      </c>
      <c r="Q12" s="34">
        <v>4</v>
      </c>
      <c r="R12" s="35">
        <v>0</v>
      </c>
      <c r="S12" s="51">
        <v>1</v>
      </c>
      <c r="T12" s="36">
        <v>1</v>
      </c>
      <c r="U12" s="124">
        <v>48</v>
      </c>
      <c r="V12" s="125">
        <v>0</v>
      </c>
      <c r="W12" s="126">
        <v>0</v>
      </c>
      <c r="X12" s="105">
        <v>0</v>
      </c>
      <c r="Y12" s="76">
        <v>80</v>
      </c>
      <c r="Z12" s="77">
        <v>82</v>
      </c>
      <c r="AA12" s="78">
        <v>1</v>
      </c>
    </row>
    <row r="13" spans="1:27" ht="14.25" customHeight="1" x14ac:dyDescent="0.2">
      <c r="A13" s="89" t="s">
        <v>219</v>
      </c>
      <c r="B13" s="4">
        <v>416</v>
      </c>
      <c r="C13" s="10">
        <f t="shared" si="0"/>
        <v>4</v>
      </c>
      <c r="D13" s="27">
        <v>4</v>
      </c>
      <c r="E13" s="28">
        <v>2</v>
      </c>
      <c r="F13" s="29">
        <v>0</v>
      </c>
      <c r="G13" s="151">
        <v>46.88942307692308</v>
      </c>
      <c r="H13" s="152">
        <v>1</v>
      </c>
      <c r="I13" s="153">
        <v>10.336538461538462</v>
      </c>
      <c r="J13" s="154">
        <v>1</v>
      </c>
      <c r="K13" s="6">
        <v>137.01923076923077</v>
      </c>
      <c r="L13" s="57" t="s">
        <v>264</v>
      </c>
      <c r="M13" s="30">
        <v>4</v>
      </c>
      <c r="N13" s="31">
        <v>12</v>
      </c>
      <c r="O13" s="32">
        <v>1</v>
      </c>
      <c r="P13" s="33">
        <v>1</v>
      </c>
      <c r="Q13" s="34">
        <v>1</v>
      </c>
      <c r="R13" s="35">
        <v>1</v>
      </c>
      <c r="S13" s="51">
        <v>0</v>
      </c>
      <c r="T13" s="36" t="s">
        <v>264</v>
      </c>
      <c r="U13" s="124">
        <v>8</v>
      </c>
      <c r="V13" s="125">
        <v>0</v>
      </c>
      <c r="W13" s="126">
        <v>0</v>
      </c>
      <c r="X13" s="105">
        <v>0</v>
      </c>
      <c r="Y13" s="76">
        <v>4</v>
      </c>
      <c r="Z13" s="77">
        <v>0</v>
      </c>
      <c r="AA13" s="78">
        <v>0</v>
      </c>
    </row>
    <row r="14" spans="1:27" ht="14.25" customHeight="1" x14ac:dyDescent="0.2">
      <c r="A14" s="89" t="s">
        <v>10</v>
      </c>
      <c r="B14" s="4">
        <v>563</v>
      </c>
      <c r="C14" s="10">
        <f t="shared" si="0"/>
        <v>1</v>
      </c>
      <c r="D14" s="27">
        <v>5</v>
      </c>
      <c r="E14" s="28">
        <v>2</v>
      </c>
      <c r="F14" s="29">
        <v>0</v>
      </c>
      <c r="G14" s="151">
        <v>3.3658969804618115</v>
      </c>
      <c r="H14" s="152">
        <v>0</v>
      </c>
      <c r="I14" s="153">
        <v>0.71047957371225579</v>
      </c>
      <c r="J14" s="154">
        <v>0</v>
      </c>
      <c r="K14" s="6">
        <v>124.33392539964476</v>
      </c>
      <c r="L14" s="57" t="s">
        <v>264</v>
      </c>
      <c r="M14" s="30">
        <v>6</v>
      </c>
      <c r="N14" s="31">
        <v>4</v>
      </c>
      <c r="O14" s="32">
        <v>0</v>
      </c>
      <c r="P14" s="33">
        <v>2</v>
      </c>
      <c r="Q14" s="34">
        <v>1</v>
      </c>
      <c r="R14" s="35">
        <v>0</v>
      </c>
      <c r="S14" s="51">
        <v>0</v>
      </c>
      <c r="T14" s="36">
        <v>1</v>
      </c>
      <c r="U14" s="124">
        <v>8</v>
      </c>
      <c r="V14" s="125">
        <v>0</v>
      </c>
      <c r="W14" s="126">
        <v>0</v>
      </c>
      <c r="X14" s="105">
        <v>0</v>
      </c>
      <c r="Y14" s="76">
        <v>6</v>
      </c>
      <c r="Z14" s="77">
        <v>0</v>
      </c>
      <c r="AA14" s="78">
        <v>0</v>
      </c>
    </row>
    <row r="15" spans="1:27" ht="14.25" customHeight="1" x14ac:dyDescent="0.2">
      <c r="A15" s="89" t="s">
        <v>11</v>
      </c>
      <c r="B15" s="4">
        <v>277</v>
      </c>
      <c r="C15" s="10">
        <f t="shared" si="0"/>
        <v>2</v>
      </c>
      <c r="D15" s="27">
        <v>4</v>
      </c>
      <c r="E15" s="28">
        <v>2</v>
      </c>
      <c r="F15" s="29">
        <v>0</v>
      </c>
      <c r="G15" s="151">
        <v>7.2057761732851988</v>
      </c>
      <c r="H15" s="152">
        <v>0</v>
      </c>
      <c r="I15" s="153">
        <v>1.4440433212996391</v>
      </c>
      <c r="J15" s="154">
        <v>0</v>
      </c>
      <c r="K15" s="6">
        <v>144.4043321299639</v>
      </c>
      <c r="L15" s="57" t="s">
        <v>264</v>
      </c>
      <c r="M15" s="30">
        <v>4</v>
      </c>
      <c r="N15" s="31">
        <v>5</v>
      </c>
      <c r="O15" s="32">
        <v>1</v>
      </c>
      <c r="P15" s="33">
        <v>1</v>
      </c>
      <c r="Q15" s="34">
        <v>1</v>
      </c>
      <c r="R15" s="35">
        <v>1</v>
      </c>
      <c r="S15" s="51">
        <v>0</v>
      </c>
      <c r="T15" s="36" t="s">
        <v>264</v>
      </c>
      <c r="U15" s="124">
        <v>8</v>
      </c>
      <c r="V15" s="125">
        <v>0</v>
      </c>
      <c r="W15" s="126">
        <v>0</v>
      </c>
      <c r="X15" s="105">
        <v>0</v>
      </c>
      <c r="Y15" s="76">
        <v>4</v>
      </c>
      <c r="Z15" s="77">
        <v>0</v>
      </c>
      <c r="AA15" s="78">
        <v>0</v>
      </c>
    </row>
    <row r="16" spans="1:27" ht="14.25" customHeight="1" x14ac:dyDescent="0.2">
      <c r="A16" s="89" t="s">
        <v>12</v>
      </c>
      <c r="B16" s="4">
        <v>604</v>
      </c>
      <c r="C16" s="10">
        <f t="shared" si="0"/>
        <v>0</v>
      </c>
      <c r="D16" s="27">
        <v>5</v>
      </c>
      <c r="E16" s="28">
        <v>2</v>
      </c>
      <c r="F16" s="29">
        <v>0</v>
      </c>
      <c r="G16" s="151">
        <v>9.0662251655629138</v>
      </c>
      <c r="H16" s="152">
        <v>0</v>
      </c>
      <c r="I16" s="153">
        <v>1.4072847682119205</v>
      </c>
      <c r="J16" s="154">
        <v>0</v>
      </c>
      <c r="K16" s="6">
        <v>66.225165562913915</v>
      </c>
      <c r="L16" s="57" t="s">
        <v>264</v>
      </c>
      <c r="M16" s="30">
        <v>6</v>
      </c>
      <c r="N16" s="31">
        <v>2</v>
      </c>
      <c r="O16" s="32">
        <v>0</v>
      </c>
      <c r="P16" s="33">
        <v>2</v>
      </c>
      <c r="Q16" s="34">
        <v>1</v>
      </c>
      <c r="R16" s="35">
        <v>0</v>
      </c>
      <c r="S16" s="51">
        <v>0</v>
      </c>
      <c r="T16" s="36">
        <v>0</v>
      </c>
      <c r="U16" s="124">
        <v>8</v>
      </c>
      <c r="V16" s="125">
        <v>0</v>
      </c>
      <c r="W16" s="126">
        <v>0</v>
      </c>
      <c r="X16" s="105">
        <v>0</v>
      </c>
      <c r="Y16" s="76">
        <v>6</v>
      </c>
      <c r="Z16" s="77">
        <v>0</v>
      </c>
      <c r="AA16" s="78">
        <v>0</v>
      </c>
    </row>
    <row r="17" spans="1:27" ht="14.25" customHeight="1" x14ac:dyDescent="0.2">
      <c r="A17" s="89" t="s">
        <v>13</v>
      </c>
      <c r="B17" s="4">
        <v>863</v>
      </c>
      <c r="C17" s="10">
        <f t="shared" si="0"/>
        <v>0</v>
      </c>
      <c r="D17" s="27">
        <v>5</v>
      </c>
      <c r="E17" s="28">
        <v>2</v>
      </c>
      <c r="F17" s="29">
        <v>0</v>
      </c>
      <c r="G17" s="151">
        <v>22.550405561993049</v>
      </c>
      <c r="H17" s="152">
        <v>0</v>
      </c>
      <c r="I17" s="153">
        <v>3.8818076477404402</v>
      </c>
      <c r="J17" s="154">
        <v>0</v>
      </c>
      <c r="K17" s="6">
        <v>69.524913093858643</v>
      </c>
      <c r="L17" s="57" t="s">
        <v>264</v>
      </c>
      <c r="M17" s="30">
        <v>6</v>
      </c>
      <c r="N17" s="31">
        <v>4</v>
      </c>
      <c r="O17" s="32">
        <v>0</v>
      </c>
      <c r="P17" s="33">
        <v>2</v>
      </c>
      <c r="Q17" s="34">
        <v>1</v>
      </c>
      <c r="R17" s="35">
        <v>0</v>
      </c>
      <c r="S17" s="51">
        <v>0</v>
      </c>
      <c r="T17" s="36">
        <v>0</v>
      </c>
      <c r="U17" s="124">
        <v>8</v>
      </c>
      <c r="V17" s="125">
        <v>0</v>
      </c>
      <c r="W17" s="126">
        <v>0</v>
      </c>
      <c r="X17" s="105">
        <v>0</v>
      </c>
      <c r="Y17" s="76">
        <v>6</v>
      </c>
      <c r="Z17" s="77">
        <v>0</v>
      </c>
      <c r="AA17" s="78">
        <v>0</v>
      </c>
    </row>
    <row r="18" spans="1:27" ht="14.25" customHeight="1" x14ac:dyDescent="0.2">
      <c r="A18" s="89" t="s">
        <v>14</v>
      </c>
      <c r="B18" s="4">
        <v>310</v>
      </c>
      <c r="C18" s="10">
        <f t="shared" si="0"/>
        <v>2</v>
      </c>
      <c r="D18" s="27">
        <v>4</v>
      </c>
      <c r="E18" s="28">
        <v>2</v>
      </c>
      <c r="F18" s="29">
        <v>0</v>
      </c>
      <c r="G18" s="151">
        <v>28.92258064516129</v>
      </c>
      <c r="H18" s="152">
        <v>0</v>
      </c>
      <c r="I18" s="153">
        <v>5.6451612903225801</v>
      </c>
      <c r="J18" s="154">
        <v>0</v>
      </c>
      <c r="K18" s="6">
        <v>96.774193548387089</v>
      </c>
      <c r="L18" s="57" t="s">
        <v>264</v>
      </c>
      <c r="M18" s="30">
        <v>4</v>
      </c>
      <c r="N18" s="31">
        <v>10</v>
      </c>
      <c r="O18" s="32">
        <v>1</v>
      </c>
      <c r="P18" s="33">
        <v>1</v>
      </c>
      <c r="Q18" s="34">
        <v>1</v>
      </c>
      <c r="R18" s="35">
        <v>1</v>
      </c>
      <c r="S18" s="51">
        <v>0</v>
      </c>
      <c r="T18" s="36" t="s">
        <v>264</v>
      </c>
      <c r="U18" s="124">
        <v>8</v>
      </c>
      <c r="V18" s="125">
        <v>0</v>
      </c>
      <c r="W18" s="126">
        <v>0</v>
      </c>
      <c r="X18" s="105">
        <v>0</v>
      </c>
      <c r="Y18" s="76">
        <v>4</v>
      </c>
      <c r="Z18" s="77">
        <v>0</v>
      </c>
      <c r="AA18" s="78">
        <v>0</v>
      </c>
    </row>
    <row r="19" spans="1:27" ht="14.25" customHeight="1" x14ac:dyDescent="0.2">
      <c r="A19" s="89" t="s">
        <v>15</v>
      </c>
      <c r="B19" s="4">
        <v>1593</v>
      </c>
      <c r="C19" s="10">
        <f t="shared" si="0"/>
        <v>0</v>
      </c>
      <c r="D19" s="27">
        <v>15</v>
      </c>
      <c r="E19" s="28">
        <v>3</v>
      </c>
      <c r="F19" s="29">
        <v>0</v>
      </c>
      <c r="G19" s="151">
        <v>24.957313245448837</v>
      </c>
      <c r="H19" s="152">
        <v>0</v>
      </c>
      <c r="I19" s="153">
        <v>3.6723163841807911</v>
      </c>
      <c r="J19" s="154">
        <v>0</v>
      </c>
      <c r="K19" s="6">
        <v>30.759573132454488</v>
      </c>
      <c r="L19" s="57">
        <v>0</v>
      </c>
      <c r="M19" s="30">
        <v>9</v>
      </c>
      <c r="N19" s="31">
        <v>4</v>
      </c>
      <c r="O19" s="32">
        <v>0</v>
      </c>
      <c r="P19" s="33">
        <v>2</v>
      </c>
      <c r="Q19" s="34">
        <v>1</v>
      </c>
      <c r="R19" s="35">
        <v>0</v>
      </c>
      <c r="S19" s="51">
        <v>0</v>
      </c>
      <c r="T19" s="36">
        <v>0</v>
      </c>
      <c r="U19" s="124">
        <v>8</v>
      </c>
      <c r="V19" s="125">
        <v>0</v>
      </c>
      <c r="W19" s="126">
        <v>0</v>
      </c>
      <c r="X19" s="105">
        <v>0</v>
      </c>
      <c r="Y19" s="76">
        <v>20</v>
      </c>
      <c r="Z19" s="77">
        <v>2</v>
      </c>
      <c r="AA19" s="78">
        <v>0</v>
      </c>
    </row>
    <row r="20" spans="1:27" ht="14.25" customHeight="1" x14ac:dyDescent="0.2">
      <c r="A20" s="89" t="s">
        <v>89</v>
      </c>
      <c r="B20" s="4">
        <v>1299</v>
      </c>
      <c r="C20" s="10">
        <f t="shared" si="0"/>
        <v>0</v>
      </c>
      <c r="D20" s="27">
        <v>15</v>
      </c>
      <c r="E20" s="28">
        <v>2</v>
      </c>
      <c r="F20" s="29">
        <v>0</v>
      </c>
      <c r="G20" s="151">
        <v>15.305619707467283</v>
      </c>
      <c r="H20" s="152">
        <v>0</v>
      </c>
      <c r="I20" s="153">
        <v>3.4642032332563506</v>
      </c>
      <c r="J20" s="154">
        <v>0</v>
      </c>
      <c r="K20" s="6">
        <v>29.253271747498076</v>
      </c>
      <c r="L20" s="57">
        <v>0</v>
      </c>
      <c r="M20" s="30">
        <v>9</v>
      </c>
      <c r="N20" s="31">
        <v>6</v>
      </c>
      <c r="O20" s="32">
        <v>0</v>
      </c>
      <c r="P20" s="33">
        <v>2</v>
      </c>
      <c r="Q20" s="34">
        <v>1</v>
      </c>
      <c r="R20" s="35">
        <v>0</v>
      </c>
      <c r="S20" s="51">
        <v>0</v>
      </c>
      <c r="T20" s="36">
        <v>0</v>
      </c>
      <c r="U20" s="124">
        <v>8</v>
      </c>
      <c r="V20" s="125">
        <v>0</v>
      </c>
      <c r="W20" s="126">
        <v>0</v>
      </c>
      <c r="X20" s="105">
        <v>0</v>
      </c>
      <c r="Y20" s="76">
        <v>20</v>
      </c>
      <c r="Z20" s="77">
        <v>0</v>
      </c>
      <c r="AA20" s="78">
        <v>0</v>
      </c>
    </row>
    <row r="21" spans="1:27" ht="14.25" customHeight="1" x14ac:dyDescent="0.2">
      <c r="A21" s="89" t="s">
        <v>90</v>
      </c>
      <c r="B21" s="4">
        <v>239</v>
      </c>
      <c r="C21" s="10">
        <f t="shared" si="0"/>
        <v>5</v>
      </c>
      <c r="D21" s="27">
        <v>4</v>
      </c>
      <c r="E21" s="28">
        <v>5</v>
      </c>
      <c r="F21" s="29">
        <v>1</v>
      </c>
      <c r="G21" s="151">
        <v>0</v>
      </c>
      <c r="H21" s="152">
        <v>0</v>
      </c>
      <c r="I21" s="153">
        <v>0</v>
      </c>
      <c r="J21" s="154">
        <v>0</v>
      </c>
      <c r="K21" s="6">
        <v>188.28451882845187</v>
      </c>
      <c r="L21" s="57" t="s">
        <v>264</v>
      </c>
      <c r="M21" s="30">
        <v>4</v>
      </c>
      <c r="N21" s="31">
        <v>12</v>
      </c>
      <c r="O21" s="32">
        <v>1</v>
      </c>
      <c r="P21" s="33">
        <v>1</v>
      </c>
      <c r="Q21" s="34">
        <v>1</v>
      </c>
      <c r="R21" s="35">
        <v>1</v>
      </c>
      <c r="S21" s="51">
        <v>1</v>
      </c>
      <c r="T21" s="36" t="s">
        <v>264</v>
      </c>
      <c r="U21" s="124">
        <v>8</v>
      </c>
      <c r="V21" s="125">
        <v>0</v>
      </c>
      <c r="W21" s="126">
        <v>0</v>
      </c>
      <c r="X21" s="105">
        <v>0</v>
      </c>
      <c r="Y21" s="76">
        <v>4</v>
      </c>
      <c r="Z21" s="77">
        <v>4</v>
      </c>
      <c r="AA21" s="78">
        <v>1</v>
      </c>
    </row>
    <row r="22" spans="1:27" ht="14.25" customHeight="1" x14ac:dyDescent="0.2">
      <c r="A22" s="89" t="s">
        <v>206</v>
      </c>
      <c r="B22" s="4">
        <v>477</v>
      </c>
      <c r="C22" s="10">
        <f t="shared" si="0"/>
        <v>2</v>
      </c>
      <c r="D22" s="27">
        <v>4</v>
      </c>
      <c r="E22" s="28">
        <v>1</v>
      </c>
      <c r="F22" s="29">
        <v>0</v>
      </c>
      <c r="G22" s="151">
        <v>0</v>
      </c>
      <c r="H22" s="152">
        <v>0</v>
      </c>
      <c r="I22" s="153">
        <v>0</v>
      </c>
      <c r="J22" s="154">
        <v>0</v>
      </c>
      <c r="K22" s="6">
        <v>209.64360587002096</v>
      </c>
      <c r="L22" s="57" t="s">
        <v>264</v>
      </c>
      <c r="M22" s="30">
        <v>4</v>
      </c>
      <c r="N22" s="31">
        <v>36</v>
      </c>
      <c r="O22" s="32">
        <v>1</v>
      </c>
      <c r="P22" s="33">
        <v>1</v>
      </c>
      <c r="Q22" s="34">
        <v>1</v>
      </c>
      <c r="R22" s="35">
        <v>1</v>
      </c>
      <c r="S22" s="51">
        <v>0</v>
      </c>
      <c r="T22" s="36" t="s">
        <v>264</v>
      </c>
      <c r="U22" s="124">
        <v>8</v>
      </c>
      <c r="V22" s="125">
        <v>0</v>
      </c>
      <c r="W22" s="126">
        <v>0</v>
      </c>
      <c r="X22" s="105">
        <v>0</v>
      </c>
      <c r="Y22" s="76">
        <v>4</v>
      </c>
      <c r="Z22" s="77">
        <v>0</v>
      </c>
      <c r="AA22" s="78">
        <v>0</v>
      </c>
    </row>
    <row r="23" spans="1:27" ht="14.25" customHeight="1" x14ac:dyDescent="0.2">
      <c r="A23" s="89" t="s">
        <v>91</v>
      </c>
      <c r="B23" s="4">
        <v>168</v>
      </c>
      <c r="C23" s="10">
        <f t="shared" si="0"/>
        <v>4</v>
      </c>
      <c r="D23" s="27">
        <v>4</v>
      </c>
      <c r="E23" s="28">
        <v>2</v>
      </c>
      <c r="F23" s="29">
        <v>0</v>
      </c>
      <c r="G23" s="151">
        <v>65.279761904761898</v>
      </c>
      <c r="H23" s="152">
        <v>1</v>
      </c>
      <c r="I23" s="153">
        <v>13.690476190476192</v>
      </c>
      <c r="J23" s="154">
        <v>1</v>
      </c>
      <c r="K23" s="6">
        <v>178.57142857142858</v>
      </c>
      <c r="L23" s="57" t="s">
        <v>264</v>
      </c>
      <c r="M23" s="30">
        <v>4</v>
      </c>
      <c r="N23" s="31">
        <v>17</v>
      </c>
      <c r="O23" s="32">
        <v>1</v>
      </c>
      <c r="P23" s="33">
        <v>1</v>
      </c>
      <c r="Q23" s="34">
        <v>1</v>
      </c>
      <c r="R23" s="35">
        <v>1</v>
      </c>
      <c r="S23" s="51">
        <v>0</v>
      </c>
      <c r="T23" s="36" t="s">
        <v>264</v>
      </c>
      <c r="U23" s="124">
        <v>8</v>
      </c>
      <c r="V23" s="125">
        <v>0</v>
      </c>
      <c r="W23" s="126">
        <v>0</v>
      </c>
      <c r="X23" s="105">
        <v>0</v>
      </c>
      <c r="Y23" s="76">
        <v>4</v>
      </c>
      <c r="Z23" s="77">
        <v>0</v>
      </c>
      <c r="AA23" s="78">
        <v>0</v>
      </c>
    </row>
    <row r="24" spans="1:27" ht="14.25" customHeight="1" x14ac:dyDescent="0.2">
      <c r="A24" s="89" t="s">
        <v>16</v>
      </c>
      <c r="B24" s="4">
        <v>1044</v>
      </c>
      <c r="C24" s="10">
        <f t="shared" si="0"/>
        <v>1</v>
      </c>
      <c r="D24" s="27">
        <v>15</v>
      </c>
      <c r="E24" s="28">
        <v>4</v>
      </c>
      <c r="F24" s="29">
        <v>0</v>
      </c>
      <c r="G24" s="151">
        <v>21.844827586206897</v>
      </c>
      <c r="H24" s="152">
        <v>0</v>
      </c>
      <c r="I24" s="153">
        <v>4.3103448275862073</v>
      </c>
      <c r="J24" s="154">
        <v>0</v>
      </c>
      <c r="K24" s="6">
        <v>67.049808429118769</v>
      </c>
      <c r="L24" s="57">
        <v>1</v>
      </c>
      <c r="M24" s="30">
        <v>9</v>
      </c>
      <c r="N24" s="31">
        <v>3</v>
      </c>
      <c r="O24" s="32">
        <v>0</v>
      </c>
      <c r="P24" s="33">
        <v>2</v>
      </c>
      <c r="Q24" s="34">
        <v>1</v>
      </c>
      <c r="R24" s="35">
        <v>0</v>
      </c>
      <c r="S24" s="51">
        <v>0</v>
      </c>
      <c r="T24" s="36">
        <v>0</v>
      </c>
      <c r="U24" s="124">
        <v>8</v>
      </c>
      <c r="V24" s="125">
        <v>0</v>
      </c>
      <c r="W24" s="126">
        <v>0</v>
      </c>
      <c r="X24" s="105">
        <v>0</v>
      </c>
      <c r="Y24" s="76">
        <v>20</v>
      </c>
      <c r="Z24" s="77">
        <v>2</v>
      </c>
      <c r="AA24" s="78">
        <v>0</v>
      </c>
    </row>
    <row r="25" spans="1:27" ht="14.25" customHeight="1" x14ac:dyDescent="0.2">
      <c r="A25" s="89" t="s">
        <v>17</v>
      </c>
      <c r="B25" s="4">
        <v>1032</v>
      </c>
      <c r="C25" s="10">
        <f t="shared" si="0"/>
        <v>2</v>
      </c>
      <c r="D25" s="27">
        <v>15</v>
      </c>
      <c r="E25" s="28">
        <v>3</v>
      </c>
      <c r="F25" s="29">
        <v>0</v>
      </c>
      <c r="G25" s="151">
        <v>19.91763565891473</v>
      </c>
      <c r="H25" s="152">
        <v>0</v>
      </c>
      <c r="I25" s="153">
        <v>3.8759689922480618</v>
      </c>
      <c r="J25" s="154">
        <v>0</v>
      </c>
      <c r="K25" s="6">
        <v>58.139534883720927</v>
      </c>
      <c r="L25" s="57">
        <v>0</v>
      </c>
      <c r="M25" s="30">
        <v>9</v>
      </c>
      <c r="N25" s="31">
        <v>8</v>
      </c>
      <c r="O25" s="32">
        <v>0</v>
      </c>
      <c r="P25" s="33">
        <v>2</v>
      </c>
      <c r="Q25" s="34">
        <v>2</v>
      </c>
      <c r="R25" s="35">
        <v>1</v>
      </c>
      <c r="S25" s="51">
        <v>0</v>
      </c>
      <c r="T25" s="36">
        <v>1</v>
      </c>
      <c r="U25" s="124">
        <v>8</v>
      </c>
      <c r="V25" s="125">
        <v>0</v>
      </c>
      <c r="W25" s="126">
        <v>0</v>
      </c>
      <c r="X25" s="105">
        <v>0</v>
      </c>
      <c r="Y25" s="76">
        <v>20</v>
      </c>
      <c r="Z25" s="77">
        <v>0</v>
      </c>
      <c r="AA25" s="78">
        <v>0</v>
      </c>
    </row>
    <row r="26" spans="1:27" ht="14.25" customHeight="1" x14ac:dyDescent="0.2">
      <c r="A26" s="89" t="s">
        <v>92</v>
      </c>
      <c r="B26" s="4">
        <v>1112</v>
      </c>
      <c r="C26" s="10">
        <f t="shared" si="0"/>
        <v>0</v>
      </c>
      <c r="D26" s="27">
        <v>15</v>
      </c>
      <c r="E26" s="28">
        <v>0</v>
      </c>
      <c r="F26" s="29">
        <v>0</v>
      </c>
      <c r="G26" s="151">
        <v>0</v>
      </c>
      <c r="H26" s="152">
        <v>0</v>
      </c>
      <c r="I26" s="153">
        <v>0</v>
      </c>
      <c r="J26" s="154">
        <v>0</v>
      </c>
      <c r="K26" s="6">
        <v>0</v>
      </c>
      <c r="L26" s="57">
        <v>0</v>
      </c>
      <c r="M26" s="30">
        <v>9</v>
      </c>
      <c r="N26" s="31">
        <v>0</v>
      </c>
      <c r="O26" s="32">
        <v>0</v>
      </c>
      <c r="P26" s="33">
        <v>2</v>
      </c>
      <c r="Q26" s="34">
        <v>0</v>
      </c>
      <c r="R26" s="35">
        <v>0</v>
      </c>
      <c r="S26" s="51">
        <v>0</v>
      </c>
      <c r="T26" s="36">
        <v>0</v>
      </c>
      <c r="U26" s="124">
        <v>0</v>
      </c>
      <c r="V26" s="125">
        <v>0</v>
      </c>
      <c r="W26" s="126">
        <v>0</v>
      </c>
      <c r="X26" s="105">
        <v>0</v>
      </c>
      <c r="Y26" s="76">
        <v>20</v>
      </c>
      <c r="Z26" s="77">
        <v>0</v>
      </c>
      <c r="AA26" s="78">
        <v>0</v>
      </c>
    </row>
    <row r="27" spans="1:27" ht="14.25" customHeight="1" x14ac:dyDescent="0.2">
      <c r="A27" s="89" t="s">
        <v>18</v>
      </c>
      <c r="B27" s="4">
        <v>260</v>
      </c>
      <c r="C27" s="10">
        <f t="shared" si="0"/>
        <v>3</v>
      </c>
      <c r="D27" s="27">
        <v>4</v>
      </c>
      <c r="E27" s="28">
        <v>2</v>
      </c>
      <c r="F27" s="29">
        <v>0</v>
      </c>
      <c r="G27" s="151">
        <v>30.515384615384615</v>
      </c>
      <c r="H27" s="152">
        <v>1</v>
      </c>
      <c r="I27" s="153">
        <v>5.9615384615384617</v>
      </c>
      <c r="J27" s="154">
        <v>0</v>
      </c>
      <c r="K27" s="6">
        <v>215.38461538461539</v>
      </c>
      <c r="L27" s="57" t="s">
        <v>264</v>
      </c>
      <c r="M27" s="30">
        <v>4</v>
      </c>
      <c r="N27" s="31">
        <v>16</v>
      </c>
      <c r="O27" s="32">
        <v>1</v>
      </c>
      <c r="P27" s="33">
        <v>1</v>
      </c>
      <c r="Q27" s="34">
        <v>2</v>
      </c>
      <c r="R27" s="35">
        <v>1</v>
      </c>
      <c r="S27" s="51">
        <v>0</v>
      </c>
      <c r="T27" s="36" t="s">
        <v>264</v>
      </c>
      <c r="U27" s="124">
        <v>8</v>
      </c>
      <c r="V27" s="125">
        <v>0</v>
      </c>
      <c r="W27" s="126">
        <v>0</v>
      </c>
      <c r="X27" s="105">
        <v>0</v>
      </c>
      <c r="Y27" s="76">
        <v>4</v>
      </c>
      <c r="Z27" s="77">
        <v>0</v>
      </c>
      <c r="AA27" s="78">
        <v>0</v>
      </c>
    </row>
    <row r="28" spans="1:27" ht="14.25" customHeight="1" x14ac:dyDescent="0.2">
      <c r="A28" s="89" t="s">
        <v>19</v>
      </c>
      <c r="B28" s="4">
        <v>229</v>
      </c>
      <c r="C28" s="10">
        <f t="shared" si="0"/>
        <v>6</v>
      </c>
      <c r="D28" s="27">
        <v>4</v>
      </c>
      <c r="E28" s="28">
        <v>1</v>
      </c>
      <c r="F28" s="29">
        <v>0</v>
      </c>
      <c r="G28" s="151">
        <v>85.52401746724891</v>
      </c>
      <c r="H28" s="152">
        <v>1</v>
      </c>
      <c r="I28" s="153">
        <v>32.096069868995635</v>
      </c>
      <c r="J28" s="154">
        <v>1</v>
      </c>
      <c r="K28" s="6">
        <v>174.67248908296943</v>
      </c>
      <c r="L28" s="57" t="s">
        <v>264</v>
      </c>
      <c r="M28" s="30">
        <v>4</v>
      </c>
      <c r="N28" s="31">
        <v>3</v>
      </c>
      <c r="O28" s="32">
        <v>0</v>
      </c>
      <c r="P28" s="33">
        <v>1</v>
      </c>
      <c r="Q28" s="34">
        <v>1</v>
      </c>
      <c r="R28" s="35">
        <v>1</v>
      </c>
      <c r="S28" s="51">
        <v>1</v>
      </c>
      <c r="T28" s="36" t="s">
        <v>264</v>
      </c>
      <c r="U28" s="124">
        <v>8</v>
      </c>
      <c r="V28" s="125">
        <v>100</v>
      </c>
      <c r="W28" s="126">
        <v>1</v>
      </c>
      <c r="X28" s="105">
        <v>0</v>
      </c>
      <c r="Y28" s="76">
        <v>4</v>
      </c>
      <c r="Z28" s="77">
        <v>7</v>
      </c>
      <c r="AA28" s="78">
        <v>1</v>
      </c>
    </row>
    <row r="29" spans="1:27" ht="14.25" customHeight="1" x14ac:dyDescent="0.2">
      <c r="A29" s="89" t="s">
        <v>20</v>
      </c>
      <c r="B29" s="4">
        <v>1272</v>
      </c>
      <c r="C29" s="10">
        <f t="shared" si="0"/>
        <v>1</v>
      </c>
      <c r="D29" s="27">
        <v>15</v>
      </c>
      <c r="E29" s="28">
        <v>2</v>
      </c>
      <c r="F29" s="29">
        <v>0</v>
      </c>
      <c r="G29" s="151">
        <v>7.8474842767295598</v>
      </c>
      <c r="H29" s="152">
        <v>0</v>
      </c>
      <c r="I29" s="153">
        <v>1.4937106918238994</v>
      </c>
      <c r="J29" s="154">
        <v>0</v>
      </c>
      <c r="K29" s="6">
        <v>31.446540880503143</v>
      </c>
      <c r="L29" s="57">
        <v>0</v>
      </c>
      <c r="M29" s="30">
        <v>9</v>
      </c>
      <c r="N29" s="31">
        <v>1</v>
      </c>
      <c r="O29" s="32">
        <v>0</v>
      </c>
      <c r="P29" s="33">
        <v>2</v>
      </c>
      <c r="Q29" s="34">
        <v>1</v>
      </c>
      <c r="R29" s="35">
        <v>0</v>
      </c>
      <c r="S29" s="51">
        <v>0</v>
      </c>
      <c r="T29" s="36">
        <v>1</v>
      </c>
      <c r="U29" s="124">
        <v>8</v>
      </c>
      <c r="V29" s="125">
        <v>0</v>
      </c>
      <c r="W29" s="126">
        <v>0</v>
      </c>
      <c r="X29" s="105">
        <v>0</v>
      </c>
      <c r="Y29" s="76">
        <v>20</v>
      </c>
      <c r="Z29" s="77">
        <v>0</v>
      </c>
      <c r="AA29" s="78">
        <v>0</v>
      </c>
    </row>
    <row r="30" spans="1:27" ht="14.25" customHeight="1" x14ac:dyDescent="0.2">
      <c r="A30" s="89" t="s">
        <v>21</v>
      </c>
      <c r="B30" s="4">
        <v>637</v>
      </c>
      <c r="C30" s="10">
        <f t="shared" si="0"/>
        <v>5</v>
      </c>
      <c r="D30" s="27">
        <v>5</v>
      </c>
      <c r="E30" s="28">
        <v>2</v>
      </c>
      <c r="F30" s="29">
        <v>0</v>
      </c>
      <c r="G30" s="151">
        <v>15.657770800627944</v>
      </c>
      <c r="H30" s="152">
        <v>0</v>
      </c>
      <c r="I30" s="153">
        <v>7.9277864992150713</v>
      </c>
      <c r="J30" s="154">
        <v>1</v>
      </c>
      <c r="K30" s="6">
        <v>47.095761381475668</v>
      </c>
      <c r="L30" s="57" t="s">
        <v>264</v>
      </c>
      <c r="M30" s="30">
        <v>6</v>
      </c>
      <c r="N30" s="31">
        <v>10</v>
      </c>
      <c r="O30" s="32">
        <v>1</v>
      </c>
      <c r="P30" s="33">
        <v>2</v>
      </c>
      <c r="Q30" s="34">
        <v>2</v>
      </c>
      <c r="R30" s="35">
        <v>1</v>
      </c>
      <c r="S30" s="51">
        <v>1</v>
      </c>
      <c r="T30" s="36">
        <v>0</v>
      </c>
      <c r="U30" s="124">
        <v>8</v>
      </c>
      <c r="V30" s="125">
        <v>0</v>
      </c>
      <c r="W30" s="126">
        <v>0</v>
      </c>
      <c r="X30" s="105">
        <v>0</v>
      </c>
      <c r="Y30" s="76">
        <v>6</v>
      </c>
      <c r="Z30" s="77">
        <v>8</v>
      </c>
      <c r="AA30" s="78">
        <v>1</v>
      </c>
    </row>
    <row r="31" spans="1:27" ht="14.25" customHeight="1" x14ac:dyDescent="0.2">
      <c r="A31" s="89" t="s">
        <v>93</v>
      </c>
      <c r="B31" s="4">
        <v>927</v>
      </c>
      <c r="C31" s="10">
        <f t="shared" si="0"/>
        <v>2</v>
      </c>
      <c r="D31" s="27">
        <v>5</v>
      </c>
      <c r="E31" s="28">
        <v>8</v>
      </c>
      <c r="F31" s="29">
        <v>1</v>
      </c>
      <c r="G31" s="151">
        <v>0</v>
      </c>
      <c r="H31" s="152">
        <v>0</v>
      </c>
      <c r="I31" s="153">
        <v>0</v>
      </c>
      <c r="J31" s="154">
        <v>0</v>
      </c>
      <c r="K31" s="6">
        <v>64.724919093851128</v>
      </c>
      <c r="L31" s="57" t="s">
        <v>264</v>
      </c>
      <c r="M31" s="30">
        <v>6</v>
      </c>
      <c r="N31" s="31">
        <v>6</v>
      </c>
      <c r="O31" s="32">
        <v>1</v>
      </c>
      <c r="P31" s="33">
        <v>2</v>
      </c>
      <c r="Q31" s="34">
        <v>1</v>
      </c>
      <c r="R31" s="35">
        <v>0</v>
      </c>
      <c r="S31" s="51">
        <v>0</v>
      </c>
      <c r="T31" s="36">
        <v>0</v>
      </c>
      <c r="U31" s="124">
        <v>8</v>
      </c>
      <c r="V31" s="125">
        <v>0</v>
      </c>
      <c r="W31" s="126">
        <v>0</v>
      </c>
      <c r="X31" s="105">
        <v>0</v>
      </c>
      <c r="Y31" s="76">
        <v>6</v>
      </c>
      <c r="Z31" s="77">
        <v>1</v>
      </c>
      <c r="AA31" s="78">
        <v>0</v>
      </c>
    </row>
    <row r="32" spans="1:27" ht="14.25" customHeight="1" x14ac:dyDescent="0.2">
      <c r="A32" s="89" t="s">
        <v>82</v>
      </c>
      <c r="B32" s="4">
        <v>1062</v>
      </c>
      <c r="C32" s="10">
        <f t="shared" si="0"/>
        <v>2</v>
      </c>
      <c r="D32" s="27">
        <v>15</v>
      </c>
      <c r="E32" s="28">
        <v>5</v>
      </c>
      <c r="F32" s="29">
        <v>0</v>
      </c>
      <c r="G32" s="151">
        <v>31.789077212806028</v>
      </c>
      <c r="H32" s="152">
        <v>1</v>
      </c>
      <c r="I32" s="153">
        <v>6.2146892655367232</v>
      </c>
      <c r="J32" s="154">
        <v>0</v>
      </c>
      <c r="K32" s="6">
        <v>23.540489642184557</v>
      </c>
      <c r="L32" s="57">
        <v>0</v>
      </c>
      <c r="M32" s="30">
        <v>9</v>
      </c>
      <c r="N32" s="31">
        <v>4</v>
      </c>
      <c r="O32" s="32">
        <v>0</v>
      </c>
      <c r="P32" s="33">
        <v>2</v>
      </c>
      <c r="Q32" s="34">
        <v>1</v>
      </c>
      <c r="R32" s="35">
        <v>0</v>
      </c>
      <c r="S32" s="51">
        <v>1</v>
      </c>
      <c r="T32" s="36">
        <v>0</v>
      </c>
      <c r="U32" s="124">
        <v>8</v>
      </c>
      <c r="V32" s="125">
        <v>0</v>
      </c>
      <c r="W32" s="126">
        <v>0</v>
      </c>
      <c r="X32" s="105">
        <v>0</v>
      </c>
      <c r="Y32" s="76">
        <v>20</v>
      </c>
      <c r="Z32" s="77">
        <v>8</v>
      </c>
      <c r="AA32" s="78">
        <v>0</v>
      </c>
    </row>
    <row r="33" spans="1:27" ht="14.25" customHeight="1" x14ac:dyDescent="0.2">
      <c r="A33" s="89" t="s">
        <v>22</v>
      </c>
      <c r="B33" s="4">
        <v>181</v>
      </c>
      <c r="C33" s="10">
        <f t="shared" si="0"/>
        <v>6</v>
      </c>
      <c r="D33" s="27">
        <v>4</v>
      </c>
      <c r="E33" s="28">
        <v>2</v>
      </c>
      <c r="F33" s="29">
        <v>0</v>
      </c>
      <c r="G33" s="151">
        <v>75.519337016574582</v>
      </c>
      <c r="H33" s="152">
        <v>1</v>
      </c>
      <c r="I33" s="153">
        <v>12.707182320441991</v>
      </c>
      <c r="J33" s="154">
        <v>1</v>
      </c>
      <c r="K33" s="6">
        <v>265.19337016574582</v>
      </c>
      <c r="L33" s="57" t="s">
        <v>264</v>
      </c>
      <c r="M33" s="30">
        <v>4</v>
      </c>
      <c r="N33" s="31">
        <v>8</v>
      </c>
      <c r="O33" s="32">
        <v>1</v>
      </c>
      <c r="P33" s="33">
        <v>1</v>
      </c>
      <c r="Q33" s="34">
        <v>1</v>
      </c>
      <c r="R33" s="35">
        <v>1</v>
      </c>
      <c r="S33" s="51">
        <v>1</v>
      </c>
      <c r="T33" s="36" t="s">
        <v>264</v>
      </c>
      <c r="U33" s="124">
        <v>8</v>
      </c>
      <c r="V33" s="125">
        <v>0</v>
      </c>
      <c r="W33" s="126">
        <v>0</v>
      </c>
      <c r="X33" s="105">
        <v>0</v>
      </c>
      <c r="Y33" s="76">
        <v>4</v>
      </c>
      <c r="Z33" s="77">
        <v>12</v>
      </c>
      <c r="AA33" s="78">
        <v>1</v>
      </c>
    </row>
    <row r="34" spans="1:27" ht="14.25" customHeight="1" x14ac:dyDescent="0.2">
      <c r="A34" s="89" t="s">
        <v>23</v>
      </c>
      <c r="B34" s="4">
        <v>1009</v>
      </c>
      <c r="C34" s="10">
        <f t="shared" si="0"/>
        <v>2</v>
      </c>
      <c r="D34" s="27">
        <v>15</v>
      </c>
      <c r="E34" s="28">
        <v>3</v>
      </c>
      <c r="F34" s="29">
        <v>0</v>
      </c>
      <c r="G34" s="151">
        <v>9.7571853320118933</v>
      </c>
      <c r="H34" s="152">
        <v>0</v>
      </c>
      <c r="I34" s="153">
        <v>2.0317145688800791</v>
      </c>
      <c r="J34" s="154">
        <v>0</v>
      </c>
      <c r="K34" s="6">
        <v>45.589692765113973</v>
      </c>
      <c r="L34" s="57">
        <v>0</v>
      </c>
      <c r="M34" s="30">
        <v>9</v>
      </c>
      <c r="N34" s="31">
        <v>15</v>
      </c>
      <c r="O34" s="32">
        <v>1</v>
      </c>
      <c r="P34" s="33">
        <v>2</v>
      </c>
      <c r="Q34" s="34">
        <v>1</v>
      </c>
      <c r="R34" s="35">
        <v>0</v>
      </c>
      <c r="S34" s="51">
        <v>0</v>
      </c>
      <c r="T34" s="36">
        <v>0</v>
      </c>
      <c r="U34" s="124">
        <v>8</v>
      </c>
      <c r="V34" s="125">
        <v>0</v>
      </c>
      <c r="W34" s="126">
        <v>0</v>
      </c>
      <c r="X34" s="105">
        <v>0</v>
      </c>
      <c r="Y34" s="76">
        <v>20</v>
      </c>
      <c r="Z34" s="77">
        <v>28</v>
      </c>
      <c r="AA34" s="78">
        <v>1</v>
      </c>
    </row>
    <row r="35" spans="1:27" ht="14.25" customHeight="1" x14ac:dyDescent="0.2">
      <c r="A35" s="89" t="s">
        <v>24</v>
      </c>
      <c r="B35" s="4">
        <v>635</v>
      </c>
      <c r="C35" s="10">
        <f t="shared" si="0"/>
        <v>5</v>
      </c>
      <c r="D35" s="27">
        <v>5</v>
      </c>
      <c r="E35" s="28">
        <v>6</v>
      </c>
      <c r="F35" s="29">
        <v>1</v>
      </c>
      <c r="G35" s="151">
        <v>37.903937007874013</v>
      </c>
      <c r="H35" s="152">
        <v>1</v>
      </c>
      <c r="I35" s="153">
        <v>9.2125984251968518</v>
      </c>
      <c r="J35" s="154">
        <v>1</v>
      </c>
      <c r="K35" s="6">
        <v>47.244094488188978</v>
      </c>
      <c r="L35" s="57" t="s">
        <v>264</v>
      </c>
      <c r="M35" s="30">
        <v>6</v>
      </c>
      <c r="N35" s="31">
        <v>12</v>
      </c>
      <c r="O35" s="32">
        <v>1</v>
      </c>
      <c r="P35" s="33">
        <v>2</v>
      </c>
      <c r="Q35" s="34">
        <v>1</v>
      </c>
      <c r="R35" s="35">
        <v>0</v>
      </c>
      <c r="S35" s="51">
        <v>1</v>
      </c>
      <c r="T35" s="36">
        <v>0</v>
      </c>
      <c r="U35" s="124">
        <v>8</v>
      </c>
      <c r="V35" s="125">
        <v>0</v>
      </c>
      <c r="W35" s="126">
        <v>0</v>
      </c>
      <c r="X35" s="105">
        <v>0</v>
      </c>
      <c r="Y35" s="76">
        <v>6</v>
      </c>
      <c r="Z35" s="77">
        <v>0</v>
      </c>
      <c r="AA35" s="78">
        <v>0</v>
      </c>
    </row>
    <row r="36" spans="1:27" ht="14.25" customHeight="1" x14ac:dyDescent="0.2">
      <c r="A36" s="89" t="s">
        <v>25</v>
      </c>
      <c r="B36" s="4">
        <v>123</v>
      </c>
      <c r="C36" s="10">
        <f t="shared" si="0"/>
        <v>2</v>
      </c>
      <c r="D36" s="27">
        <v>4</v>
      </c>
      <c r="E36" s="28">
        <v>1</v>
      </c>
      <c r="F36" s="29">
        <v>0</v>
      </c>
      <c r="G36" s="151">
        <v>0</v>
      </c>
      <c r="H36" s="152">
        <v>0</v>
      </c>
      <c r="I36" s="153">
        <v>0</v>
      </c>
      <c r="J36" s="154">
        <v>0</v>
      </c>
      <c r="K36" s="6">
        <v>390.2439024390244</v>
      </c>
      <c r="L36" s="57" t="s">
        <v>264</v>
      </c>
      <c r="M36" s="30">
        <v>4</v>
      </c>
      <c r="N36" s="31">
        <v>6</v>
      </c>
      <c r="O36" s="32">
        <v>1</v>
      </c>
      <c r="P36" s="33">
        <v>1</v>
      </c>
      <c r="Q36" s="34">
        <v>1</v>
      </c>
      <c r="R36" s="35">
        <v>1</v>
      </c>
      <c r="S36" s="51">
        <v>0</v>
      </c>
      <c r="T36" s="36" t="s">
        <v>264</v>
      </c>
      <c r="U36" s="124">
        <v>8</v>
      </c>
      <c r="V36" s="125">
        <v>0</v>
      </c>
      <c r="W36" s="126">
        <v>0</v>
      </c>
      <c r="X36" s="105">
        <v>0</v>
      </c>
      <c r="Y36" s="76">
        <v>4</v>
      </c>
      <c r="Z36" s="77">
        <v>0</v>
      </c>
      <c r="AA36" s="78">
        <v>0</v>
      </c>
    </row>
    <row r="37" spans="1:27" ht="14.25" customHeight="1" x14ac:dyDescent="0.2">
      <c r="A37" s="89" t="s">
        <v>26</v>
      </c>
      <c r="B37" s="4">
        <v>973</v>
      </c>
      <c r="C37" s="10">
        <f t="shared" si="0"/>
        <v>0</v>
      </c>
      <c r="D37" s="27">
        <v>5</v>
      </c>
      <c r="E37" s="28">
        <v>2</v>
      </c>
      <c r="F37" s="29">
        <v>0</v>
      </c>
      <c r="G37" s="151">
        <v>15.424460431654676</v>
      </c>
      <c r="H37" s="152">
        <v>0</v>
      </c>
      <c r="I37" s="153">
        <v>3.1860226104830422</v>
      </c>
      <c r="J37" s="154">
        <v>0</v>
      </c>
      <c r="K37" s="6">
        <v>48.304213771839677</v>
      </c>
      <c r="L37" s="57" t="s">
        <v>264</v>
      </c>
      <c r="M37" s="30">
        <v>6</v>
      </c>
      <c r="N37" s="31">
        <v>4</v>
      </c>
      <c r="O37" s="32">
        <v>0</v>
      </c>
      <c r="P37" s="33">
        <v>2</v>
      </c>
      <c r="Q37" s="34">
        <v>1</v>
      </c>
      <c r="R37" s="35">
        <v>0</v>
      </c>
      <c r="S37" s="51">
        <v>0</v>
      </c>
      <c r="T37" s="36">
        <v>0</v>
      </c>
      <c r="U37" s="124">
        <v>8</v>
      </c>
      <c r="V37" s="125">
        <v>0</v>
      </c>
      <c r="W37" s="126">
        <v>0</v>
      </c>
      <c r="X37" s="105">
        <v>0</v>
      </c>
      <c r="Y37" s="76">
        <v>6</v>
      </c>
      <c r="Z37" s="77">
        <v>0</v>
      </c>
      <c r="AA37" s="78">
        <v>0</v>
      </c>
    </row>
    <row r="38" spans="1:27" ht="14.25" customHeight="1" thickBot="1" x14ac:dyDescent="0.25">
      <c r="A38" s="89" t="s">
        <v>27</v>
      </c>
      <c r="B38" s="4">
        <v>516</v>
      </c>
      <c r="C38" s="10">
        <f t="shared" si="0"/>
        <v>0</v>
      </c>
      <c r="D38" s="27">
        <v>5</v>
      </c>
      <c r="E38" s="28">
        <v>2</v>
      </c>
      <c r="F38" s="29">
        <v>0</v>
      </c>
      <c r="G38" s="151">
        <v>14.337209302325581</v>
      </c>
      <c r="H38" s="152">
        <v>0</v>
      </c>
      <c r="I38" s="159">
        <v>3.2945736434108532</v>
      </c>
      <c r="J38" s="154">
        <v>0</v>
      </c>
      <c r="K38" s="6">
        <v>87.209302325581405</v>
      </c>
      <c r="L38" s="57" t="s">
        <v>264</v>
      </c>
      <c r="M38" s="30">
        <v>6</v>
      </c>
      <c r="N38" s="31">
        <v>1</v>
      </c>
      <c r="O38" s="32">
        <v>0</v>
      </c>
      <c r="P38" s="33">
        <v>2</v>
      </c>
      <c r="Q38" s="34">
        <v>1</v>
      </c>
      <c r="R38" s="35">
        <v>0</v>
      </c>
      <c r="S38" s="51">
        <v>0</v>
      </c>
      <c r="T38" s="36">
        <v>0</v>
      </c>
      <c r="U38" s="124">
        <v>8</v>
      </c>
      <c r="V38" s="125">
        <v>0</v>
      </c>
      <c r="W38" s="126">
        <v>0</v>
      </c>
      <c r="X38" s="105">
        <v>0</v>
      </c>
      <c r="Y38" s="76">
        <v>6</v>
      </c>
      <c r="Z38" s="77">
        <v>1</v>
      </c>
      <c r="AA38" s="78">
        <v>0</v>
      </c>
    </row>
    <row r="39" spans="1:27" ht="23.25" customHeight="1" thickBot="1" x14ac:dyDescent="0.25">
      <c r="A39" s="2" t="s">
        <v>203</v>
      </c>
      <c r="B39" s="17"/>
      <c r="C39" s="13"/>
      <c r="D39" s="276">
        <f>SUM(F5:F38)</f>
        <v>8</v>
      </c>
      <c r="E39" s="277"/>
      <c r="F39" s="278"/>
      <c r="G39" s="281">
        <f>SUM(H5:H38)</f>
        <v>9</v>
      </c>
      <c r="H39" s="282"/>
      <c r="I39" s="351">
        <f>SUM(J5:J38)</f>
        <v>7</v>
      </c>
      <c r="J39" s="352"/>
      <c r="K39" s="186">
        <f>SUM(L5:L38)</f>
        <v>1</v>
      </c>
      <c r="L39" s="187"/>
      <c r="M39" s="174">
        <f>SUM(O5:O38)</f>
        <v>19</v>
      </c>
      <c r="N39" s="175"/>
      <c r="O39" s="176"/>
      <c r="P39" s="167">
        <f>SUM(R5:R38)</f>
        <v>15</v>
      </c>
      <c r="Q39" s="168"/>
      <c r="R39" s="169"/>
      <c r="S39" s="91">
        <f>SUM(S5:S38)</f>
        <v>13</v>
      </c>
      <c r="T39" s="92">
        <f>SUM(T5:T38)</f>
        <v>10</v>
      </c>
      <c r="U39" s="164">
        <f>SUM(W5:W38)</f>
        <v>2</v>
      </c>
      <c r="V39" s="165"/>
      <c r="W39" s="166"/>
      <c r="X39" s="107">
        <f>SUM(X5:X38)</f>
        <v>1</v>
      </c>
      <c r="Y39" s="345">
        <f>SUM(AA5:AA38)</f>
        <v>7</v>
      </c>
      <c r="Z39" s="346"/>
      <c r="AA39" s="347"/>
    </row>
    <row r="40" spans="1:27" ht="23.25" customHeight="1" thickBot="1" x14ac:dyDescent="0.25">
      <c r="A40" s="2" t="s">
        <v>228</v>
      </c>
      <c r="B40" s="17"/>
      <c r="C40" s="13"/>
      <c r="D40" s="219">
        <f>D39/34</f>
        <v>0.23529411764705882</v>
      </c>
      <c r="E40" s="220"/>
      <c r="F40" s="221"/>
      <c r="G40" s="222">
        <f>G39/34</f>
        <v>0.26470588235294118</v>
      </c>
      <c r="H40" s="223"/>
      <c r="I40" s="367">
        <f>I39/34</f>
        <v>0.20588235294117646</v>
      </c>
      <c r="J40" s="368"/>
      <c r="K40" s="288">
        <f>K39/34</f>
        <v>2.9411764705882353E-2</v>
      </c>
      <c r="L40" s="289"/>
      <c r="M40" s="290">
        <f>M39/34</f>
        <v>0.55882352941176472</v>
      </c>
      <c r="N40" s="291"/>
      <c r="O40" s="292"/>
      <c r="P40" s="293">
        <f>P39/34</f>
        <v>0.44117647058823528</v>
      </c>
      <c r="Q40" s="294"/>
      <c r="R40" s="295"/>
      <c r="S40" s="83">
        <f>S39/34</f>
        <v>0.38235294117647056</v>
      </c>
      <c r="T40" s="84">
        <f>T39/34</f>
        <v>0.29411764705882354</v>
      </c>
      <c r="U40" s="283">
        <f>U39/34</f>
        <v>5.8823529411764705E-2</v>
      </c>
      <c r="V40" s="284"/>
      <c r="W40" s="285"/>
      <c r="X40" s="108">
        <f>X39/34</f>
        <v>2.9411764705882353E-2</v>
      </c>
      <c r="Y40" s="348">
        <f>Y39/34</f>
        <v>0.20588235294117646</v>
      </c>
      <c r="Z40" s="349"/>
      <c r="AA40" s="350"/>
    </row>
    <row r="41" spans="1:27" s="1" customFormat="1" x14ac:dyDescent="0.2">
      <c r="A41" s="12"/>
      <c r="B41" s="11"/>
      <c r="C41" s="11"/>
      <c r="D41" s="54"/>
      <c r="E41" s="54"/>
      <c r="F41" s="55"/>
      <c r="G41" s="54"/>
      <c r="H41" s="54"/>
      <c r="I41" s="54"/>
      <c r="J41" s="55"/>
      <c r="K41" s="54"/>
      <c r="L41" s="55"/>
      <c r="M41" s="54"/>
      <c r="N41" s="54"/>
      <c r="O41" s="55"/>
      <c r="P41" s="54"/>
      <c r="Q41" s="54"/>
      <c r="R41" s="55"/>
      <c r="S41" s="55"/>
      <c r="T41" s="55"/>
    </row>
    <row r="42" spans="1:27" ht="18.75" customHeight="1" x14ac:dyDescent="0.2">
      <c r="A42" s="3"/>
      <c r="D42" s="53"/>
      <c r="E42" s="53"/>
      <c r="F42" s="48"/>
      <c r="G42" s="53"/>
      <c r="H42" s="53"/>
      <c r="I42" s="53"/>
      <c r="J42" s="47"/>
      <c r="K42" s="53"/>
      <c r="L42" s="47"/>
      <c r="M42" s="47"/>
      <c r="N42" s="47"/>
      <c r="O42" s="47"/>
      <c r="P42" s="47"/>
      <c r="Q42" s="47"/>
      <c r="R42" s="47"/>
      <c r="S42" s="47"/>
      <c r="T42" s="47"/>
    </row>
  </sheetData>
  <mergeCells count="31">
    <mergeCell ref="K2:L3"/>
    <mergeCell ref="G3:H3"/>
    <mergeCell ref="I3:J3"/>
    <mergeCell ref="A2:A4"/>
    <mergeCell ref="B2:B4"/>
    <mergeCell ref="C2:C4"/>
    <mergeCell ref="D2:F3"/>
    <mergeCell ref="G2:J2"/>
    <mergeCell ref="M2:O3"/>
    <mergeCell ref="P2:R3"/>
    <mergeCell ref="S2:S4"/>
    <mergeCell ref="T2:T4"/>
    <mergeCell ref="U2:W3"/>
    <mergeCell ref="M39:O39"/>
    <mergeCell ref="D40:F40"/>
    <mergeCell ref="G40:H40"/>
    <mergeCell ref="I40:J40"/>
    <mergeCell ref="K40:L40"/>
    <mergeCell ref="M40:O40"/>
    <mergeCell ref="D39:F39"/>
    <mergeCell ref="G39:H39"/>
    <mergeCell ref="I39:J39"/>
    <mergeCell ref="K39:L39"/>
    <mergeCell ref="X2:X4"/>
    <mergeCell ref="Y2:AA3"/>
    <mergeCell ref="Y39:AA39"/>
    <mergeCell ref="Y40:AA40"/>
    <mergeCell ref="P39:R39"/>
    <mergeCell ref="U39:W39"/>
    <mergeCell ref="P40:R40"/>
    <mergeCell ref="U40:W40"/>
  </mergeCells>
  <pageMargins left="0.7" right="0.7" top="0.78740157499999996" bottom="0.78740157499999996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AA65"/>
  <sheetViews>
    <sheetView showGridLines="0" zoomScale="80" zoomScaleNormal="80" workbookViewId="0">
      <selection activeCell="A2" sqref="A2:A4"/>
    </sheetView>
  </sheetViews>
  <sheetFormatPr defaultRowHeight="12.75" x14ac:dyDescent="0.2"/>
  <cols>
    <col min="1" max="1" width="25" customWidth="1"/>
    <col min="2" max="2" width="9.85546875" customWidth="1"/>
    <col min="3" max="3" width="10.42578125" customWidth="1"/>
    <col min="4" max="4" width="8" customWidth="1"/>
    <col min="5" max="5" width="9.85546875" customWidth="1"/>
    <col min="6" max="6" width="9.140625" style="1" customWidth="1"/>
    <col min="7" max="7" width="10.140625" customWidth="1"/>
    <col min="8" max="8" width="11.28515625" customWidth="1"/>
    <col min="9" max="9" width="9.28515625" customWidth="1"/>
    <col min="10" max="10" width="9.5703125" customWidth="1"/>
    <col min="11" max="11" width="11.28515625" customWidth="1"/>
    <col min="12" max="12" width="12.42578125" customWidth="1"/>
    <col min="13" max="13" width="8.28515625" customWidth="1"/>
    <col min="14" max="14" width="9.140625" customWidth="1"/>
    <col min="15" max="15" width="9.28515625" customWidth="1"/>
    <col min="16" max="16" width="8.42578125" customWidth="1"/>
    <col min="17" max="17" width="9.5703125" customWidth="1"/>
    <col min="18" max="18" width="9.42578125" customWidth="1"/>
    <col min="19" max="19" width="10.5703125" customWidth="1"/>
    <col min="20" max="20" width="12.140625" customWidth="1"/>
  </cols>
  <sheetData>
    <row r="1" spans="1:27" ht="20.25" customHeight="1" thickBot="1" x14ac:dyDescent="0.25">
      <c r="A1" s="98" t="s">
        <v>261</v>
      </c>
    </row>
    <row r="2" spans="1:27" ht="36.75" customHeight="1" x14ac:dyDescent="0.2">
      <c r="A2" s="215" t="s">
        <v>87</v>
      </c>
      <c r="B2" s="217" t="s">
        <v>0</v>
      </c>
      <c r="C2" s="364" t="s">
        <v>263</v>
      </c>
      <c r="D2" s="224" t="s">
        <v>1</v>
      </c>
      <c r="E2" s="225"/>
      <c r="F2" s="226"/>
      <c r="G2" s="246" t="s">
        <v>2</v>
      </c>
      <c r="H2" s="247"/>
      <c r="I2" s="247"/>
      <c r="J2" s="361"/>
      <c r="K2" s="242" t="s">
        <v>84</v>
      </c>
      <c r="L2" s="243"/>
      <c r="M2" s="250" t="s">
        <v>83</v>
      </c>
      <c r="N2" s="251"/>
      <c r="O2" s="252"/>
      <c r="P2" s="256" t="s">
        <v>3</v>
      </c>
      <c r="Q2" s="257"/>
      <c r="R2" s="258"/>
      <c r="S2" s="358" t="s">
        <v>85</v>
      </c>
      <c r="T2" s="355" t="s">
        <v>86</v>
      </c>
      <c r="U2" s="232" t="s">
        <v>250</v>
      </c>
      <c r="V2" s="233"/>
      <c r="W2" s="234"/>
      <c r="X2" s="336" t="s">
        <v>246</v>
      </c>
      <c r="Y2" s="339" t="s">
        <v>198</v>
      </c>
      <c r="Z2" s="340"/>
      <c r="AA2" s="341"/>
    </row>
    <row r="3" spans="1:27" ht="64.5" customHeight="1" x14ac:dyDescent="0.2">
      <c r="A3" s="216"/>
      <c r="B3" s="218"/>
      <c r="C3" s="365"/>
      <c r="D3" s="227"/>
      <c r="E3" s="228"/>
      <c r="F3" s="229"/>
      <c r="G3" s="240" t="s">
        <v>88</v>
      </c>
      <c r="H3" s="241"/>
      <c r="I3" s="362" t="s">
        <v>196</v>
      </c>
      <c r="J3" s="363"/>
      <c r="K3" s="244"/>
      <c r="L3" s="245"/>
      <c r="M3" s="253"/>
      <c r="N3" s="254"/>
      <c r="O3" s="255"/>
      <c r="P3" s="259"/>
      <c r="Q3" s="260"/>
      <c r="R3" s="261"/>
      <c r="S3" s="359"/>
      <c r="T3" s="356"/>
      <c r="U3" s="235"/>
      <c r="V3" s="236"/>
      <c r="W3" s="237"/>
      <c r="X3" s="337"/>
      <c r="Y3" s="342"/>
      <c r="Z3" s="343"/>
      <c r="AA3" s="344"/>
    </row>
    <row r="4" spans="1:27" ht="84.75" customHeight="1" thickBot="1" x14ac:dyDescent="0.25">
      <c r="A4" s="354"/>
      <c r="B4" s="353"/>
      <c r="C4" s="366"/>
      <c r="D4" s="59" t="s">
        <v>81</v>
      </c>
      <c r="E4" s="60" t="s">
        <v>9</v>
      </c>
      <c r="F4" s="61" t="s">
        <v>6</v>
      </c>
      <c r="G4" s="143" t="s">
        <v>7</v>
      </c>
      <c r="H4" s="144" t="s">
        <v>6</v>
      </c>
      <c r="I4" s="145" t="s">
        <v>8</v>
      </c>
      <c r="J4" s="146" t="s">
        <v>6</v>
      </c>
      <c r="K4" s="62" t="s">
        <v>9</v>
      </c>
      <c r="L4" s="63" t="s">
        <v>6</v>
      </c>
      <c r="M4" s="64" t="s">
        <v>5</v>
      </c>
      <c r="N4" s="65" t="s">
        <v>200</v>
      </c>
      <c r="O4" s="66" t="s">
        <v>6</v>
      </c>
      <c r="P4" s="67" t="s">
        <v>5</v>
      </c>
      <c r="Q4" s="68" t="s">
        <v>201</v>
      </c>
      <c r="R4" s="69" t="s">
        <v>6</v>
      </c>
      <c r="S4" s="360"/>
      <c r="T4" s="357" t="s">
        <v>4</v>
      </c>
      <c r="U4" s="118" t="s">
        <v>5</v>
      </c>
      <c r="V4" s="119" t="s">
        <v>265</v>
      </c>
      <c r="W4" s="120" t="s">
        <v>6</v>
      </c>
      <c r="X4" s="338" t="s">
        <v>4</v>
      </c>
      <c r="Y4" s="70" t="s">
        <v>5</v>
      </c>
      <c r="Z4" s="71" t="s">
        <v>197</v>
      </c>
      <c r="AA4" s="72" t="s">
        <v>6</v>
      </c>
    </row>
    <row r="5" spans="1:27" ht="14.25" customHeight="1" x14ac:dyDescent="0.2">
      <c r="A5" s="88" t="s">
        <v>207</v>
      </c>
      <c r="B5" s="7">
        <v>114007</v>
      </c>
      <c r="C5" s="14">
        <f>SUM(F5)+SUM(H5)+SUM(J5)+SUM(L5)+SUM(O5)+SUM(R5)+SUM(S5)+SUM(T5)+SUM(W5)+SUM(X5)+SUM(AA5)</f>
        <v>9</v>
      </c>
      <c r="D5" s="18">
        <v>50</v>
      </c>
      <c r="E5" s="19">
        <v>59</v>
      </c>
      <c r="F5" s="20">
        <v>1</v>
      </c>
      <c r="G5" s="147">
        <v>31.084793039023921</v>
      </c>
      <c r="H5" s="148">
        <v>1</v>
      </c>
      <c r="I5" s="149">
        <v>9.2082065136351279</v>
      </c>
      <c r="J5" s="150">
        <v>1</v>
      </c>
      <c r="K5" s="8">
        <v>44.628838580087191</v>
      </c>
      <c r="L5" s="56">
        <v>0</v>
      </c>
      <c r="M5" s="21">
        <v>120</v>
      </c>
      <c r="N5" s="22">
        <v>350</v>
      </c>
      <c r="O5" s="23">
        <v>1</v>
      </c>
      <c r="P5" s="24">
        <v>20</v>
      </c>
      <c r="Q5" s="25">
        <v>68</v>
      </c>
      <c r="R5" s="26">
        <v>1</v>
      </c>
      <c r="S5" s="49">
        <v>1</v>
      </c>
      <c r="T5" s="50">
        <v>1</v>
      </c>
      <c r="U5" s="121">
        <v>48</v>
      </c>
      <c r="V5" s="122">
        <v>29.17</v>
      </c>
      <c r="W5" s="123">
        <v>0</v>
      </c>
      <c r="X5" s="104">
        <v>1</v>
      </c>
      <c r="Y5" s="73">
        <v>600</v>
      </c>
      <c r="Z5" s="74">
        <v>1457</v>
      </c>
      <c r="AA5" s="75">
        <v>1</v>
      </c>
    </row>
    <row r="6" spans="1:27" ht="14.25" customHeight="1" x14ac:dyDescent="0.2">
      <c r="A6" s="89" t="s">
        <v>195</v>
      </c>
      <c r="B6" s="4">
        <v>3004</v>
      </c>
      <c r="C6" s="10">
        <f t="shared" ref="C6:C61" si="0">SUM(F6)+SUM(H6)+SUM(J6)+SUM(L6)+SUM(O6)+SUM(R6)+SUM(S6)+SUM(T6)+SUM(W6)+SUM(X6)+SUM(AA6)</f>
        <v>8</v>
      </c>
      <c r="D6" s="27">
        <v>23</v>
      </c>
      <c r="E6" s="28">
        <v>24</v>
      </c>
      <c r="F6" s="29">
        <v>1</v>
      </c>
      <c r="G6" s="151">
        <v>23.30226364846871</v>
      </c>
      <c r="H6" s="152">
        <v>0</v>
      </c>
      <c r="I6" s="153">
        <v>7.1071904127829555</v>
      </c>
      <c r="J6" s="154">
        <v>0</v>
      </c>
      <c r="K6" s="6">
        <v>132.49001331557923</v>
      </c>
      <c r="L6" s="57">
        <v>1</v>
      </c>
      <c r="M6" s="30">
        <v>10</v>
      </c>
      <c r="N6" s="31">
        <v>22</v>
      </c>
      <c r="O6" s="32">
        <v>1</v>
      </c>
      <c r="P6" s="33">
        <v>3</v>
      </c>
      <c r="Q6" s="34">
        <v>7</v>
      </c>
      <c r="R6" s="35">
        <v>1</v>
      </c>
      <c r="S6" s="51">
        <v>1</v>
      </c>
      <c r="T6" s="36">
        <v>1</v>
      </c>
      <c r="U6" s="124">
        <v>48</v>
      </c>
      <c r="V6" s="125">
        <v>100</v>
      </c>
      <c r="W6" s="126">
        <v>1</v>
      </c>
      <c r="X6" s="105">
        <v>1</v>
      </c>
      <c r="Y6" s="76">
        <v>40</v>
      </c>
      <c r="Z6" s="77">
        <v>26</v>
      </c>
      <c r="AA6" s="78">
        <v>0</v>
      </c>
    </row>
    <row r="7" spans="1:27" ht="14.25" customHeight="1" x14ac:dyDescent="0.2">
      <c r="A7" s="89" t="s">
        <v>194</v>
      </c>
      <c r="B7" s="4">
        <v>7273</v>
      </c>
      <c r="C7" s="10">
        <f t="shared" si="0"/>
        <v>3</v>
      </c>
      <c r="D7" s="27">
        <v>28</v>
      </c>
      <c r="E7" s="28">
        <v>21</v>
      </c>
      <c r="F7" s="29">
        <v>0</v>
      </c>
      <c r="G7" s="151">
        <v>9.3794857692836526</v>
      </c>
      <c r="H7" s="152">
        <v>0</v>
      </c>
      <c r="I7" s="153">
        <v>2.7498968788670428</v>
      </c>
      <c r="J7" s="154">
        <v>0</v>
      </c>
      <c r="K7" s="6">
        <v>14.436958614051973</v>
      </c>
      <c r="L7" s="57">
        <v>0</v>
      </c>
      <c r="M7" s="30">
        <v>20</v>
      </c>
      <c r="N7" s="31">
        <v>6</v>
      </c>
      <c r="O7" s="32">
        <v>0</v>
      </c>
      <c r="P7" s="33">
        <v>5</v>
      </c>
      <c r="Q7" s="34">
        <v>1</v>
      </c>
      <c r="R7" s="35">
        <v>0</v>
      </c>
      <c r="S7" s="51">
        <v>1</v>
      </c>
      <c r="T7" s="36">
        <v>1</v>
      </c>
      <c r="U7" s="124">
        <v>48</v>
      </c>
      <c r="V7" s="125">
        <v>100</v>
      </c>
      <c r="W7" s="126">
        <v>1</v>
      </c>
      <c r="X7" s="105">
        <v>0</v>
      </c>
      <c r="Y7" s="76">
        <v>80</v>
      </c>
      <c r="Z7" s="77">
        <v>29</v>
      </c>
      <c r="AA7" s="78">
        <v>0</v>
      </c>
    </row>
    <row r="8" spans="1:27" ht="14.25" customHeight="1" x14ac:dyDescent="0.2">
      <c r="A8" s="89" t="s">
        <v>193</v>
      </c>
      <c r="B8" s="4">
        <v>2695</v>
      </c>
      <c r="C8" s="10">
        <f t="shared" si="0"/>
        <v>4</v>
      </c>
      <c r="D8" s="27">
        <v>15</v>
      </c>
      <c r="E8" s="28">
        <v>10</v>
      </c>
      <c r="F8" s="29">
        <v>0</v>
      </c>
      <c r="G8" s="151">
        <v>21.261224489795918</v>
      </c>
      <c r="H8" s="152">
        <v>0</v>
      </c>
      <c r="I8" s="153">
        <v>8.6456400742115029</v>
      </c>
      <c r="J8" s="154">
        <v>1</v>
      </c>
      <c r="K8" s="6">
        <v>57.88497217068646</v>
      </c>
      <c r="L8" s="57">
        <v>0</v>
      </c>
      <c r="M8" s="30">
        <v>9</v>
      </c>
      <c r="N8" s="31">
        <v>8</v>
      </c>
      <c r="O8" s="32">
        <v>0</v>
      </c>
      <c r="P8" s="33">
        <v>2</v>
      </c>
      <c r="Q8" s="34">
        <v>1</v>
      </c>
      <c r="R8" s="35">
        <v>0</v>
      </c>
      <c r="S8" s="51">
        <v>1</v>
      </c>
      <c r="T8" s="36">
        <v>1</v>
      </c>
      <c r="U8" s="124">
        <v>48</v>
      </c>
      <c r="V8" s="125">
        <v>100</v>
      </c>
      <c r="W8" s="126">
        <v>1</v>
      </c>
      <c r="X8" s="105">
        <v>0</v>
      </c>
      <c r="Y8" s="76">
        <v>20</v>
      </c>
      <c r="Z8" s="77">
        <v>9</v>
      </c>
      <c r="AA8" s="78">
        <v>0</v>
      </c>
    </row>
    <row r="9" spans="1:27" ht="14.25" customHeight="1" x14ac:dyDescent="0.2">
      <c r="A9" s="89" t="s">
        <v>221</v>
      </c>
      <c r="B9" s="4">
        <v>2900</v>
      </c>
      <c r="C9" s="10">
        <f t="shared" si="0"/>
        <v>5</v>
      </c>
      <c r="D9" s="27">
        <v>15</v>
      </c>
      <c r="E9" s="28">
        <v>20</v>
      </c>
      <c r="F9" s="29">
        <v>1</v>
      </c>
      <c r="G9" s="151">
        <v>28.198275862068964</v>
      </c>
      <c r="H9" s="152">
        <v>0</v>
      </c>
      <c r="I9" s="153">
        <v>5.0517241379310347</v>
      </c>
      <c r="J9" s="154">
        <v>0</v>
      </c>
      <c r="K9" s="6">
        <v>31.03448275862069</v>
      </c>
      <c r="L9" s="57">
        <v>0</v>
      </c>
      <c r="M9" s="30">
        <v>9</v>
      </c>
      <c r="N9" s="31">
        <v>14</v>
      </c>
      <c r="O9" s="32">
        <v>1</v>
      </c>
      <c r="P9" s="33">
        <v>2</v>
      </c>
      <c r="Q9" s="34">
        <v>2</v>
      </c>
      <c r="R9" s="35">
        <v>1</v>
      </c>
      <c r="S9" s="51">
        <v>1</v>
      </c>
      <c r="T9" s="36">
        <v>1</v>
      </c>
      <c r="U9" s="124">
        <v>48</v>
      </c>
      <c r="V9" s="125">
        <v>0</v>
      </c>
      <c r="W9" s="126">
        <v>0</v>
      </c>
      <c r="X9" s="105">
        <v>0</v>
      </c>
      <c r="Y9" s="76">
        <v>20</v>
      </c>
      <c r="Z9" s="77">
        <v>9</v>
      </c>
      <c r="AA9" s="78">
        <v>0</v>
      </c>
    </row>
    <row r="10" spans="1:27" ht="14.25" customHeight="1" x14ac:dyDescent="0.2">
      <c r="A10" s="89" t="s">
        <v>208</v>
      </c>
      <c r="B10" s="4">
        <v>7630</v>
      </c>
      <c r="C10" s="10">
        <f t="shared" si="0"/>
        <v>2</v>
      </c>
      <c r="D10" s="27">
        <v>28</v>
      </c>
      <c r="E10" s="28">
        <v>24</v>
      </c>
      <c r="F10" s="29">
        <v>0</v>
      </c>
      <c r="G10" s="151">
        <v>17.983486238532109</v>
      </c>
      <c r="H10" s="152">
        <v>0</v>
      </c>
      <c r="I10" s="153">
        <v>4.8230668414154652</v>
      </c>
      <c r="J10" s="154">
        <v>0</v>
      </c>
      <c r="K10" s="6">
        <v>28.047182175622542</v>
      </c>
      <c r="L10" s="57">
        <v>0</v>
      </c>
      <c r="M10" s="30">
        <v>20</v>
      </c>
      <c r="N10" s="31">
        <v>11</v>
      </c>
      <c r="O10" s="32">
        <v>0</v>
      </c>
      <c r="P10" s="33">
        <v>5</v>
      </c>
      <c r="Q10" s="34">
        <v>3</v>
      </c>
      <c r="R10" s="35">
        <v>0</v>
      </c>
      <c r="S10" s="51">
        <v>1</v>
      </c>
      <c r="T10" s="36">
        <v>1</v>
      </c>
      <c r="U10" s="124">
        <v>48</v>
      </c>
      <c r="V10" s="125">
        <v>0</v>
      </c>
      <c r="W10" s="126">
        <v>0</v>
      </c>
      <c r="X10" s="105">
        <v>0</v>
      </c>
      <c r="Y10" s="76">
        <v>80</v>
      </c>
      <c r="Z10" s="77">
        <v>32</v>
      </c>
      <c r="AA10" s="78">
        <v>0</v>
      </c>
    </row>
    <row r="11" spans="1:27" ht="14.25" customHeight="1" x14ac:dyDescent="0.2">
      <c r="A11" s="89" t="s">
        <v>192</v>
      </c>
      <c r="B11" s="4">
        <v>1027</v>
      </c>
      <c r="C11" s="10">
        <f t="shared" si="0"/>
        <v>6</v>
      </c>
      <c r="D11" s="27">
        <v>15</v>
      </c>
      <c r="E11" s="28">
        <v>32</v>
      </c>
      <c r="F11" s="29">
        <v>1</v>
      </c>
      <c r="G11" s="151">
        <v>15.749756572541383</v>
      </c>
      <c r="H11" s="152">
        <v>0</v>
      </c>
      <c r="I11" s="153">
        <v>4.2356377799415776</v>
      </c>
      <c r="J11" s="154">
        <v>0</v>
      </c>
      <c r="K11" s="6">
        <v>77.896786757546252</v>
      </c>
      <c r="L11" s="57">
        <v>1</v>
      </c>
      <c r="M11" s="30">
        <v>9</v>
      </c>
      <c r="N11" s="31">
        <v>11</v>
      </c>
      <c r="O11" s="32">
        <v>1</v>
      </c>
      <c r="P11" s="33">
        <v>2</v>
      </c>
      <c r="Q11" s="34">
        <v>2</v>
      </c>
      <c r="R11" s="35">
        <v>1</v>
      </c>
      <c r="S11" s="51">
        <v>1</v>
      </c>
      <c r="T11" s="36">
        <v>1</v>
      </c>
      <c r="U11" s="124">
        <v>48</v>
      </c>
      <c r="V11" s="125">
        <v>0</v>
      </c>
      <c r="W11" s="126">
        <v>0</v>
      </c>
      <c r="X11" s="105">
        <v>0</v>
      </c>
      <c r="Y11" s="76">
        <v>20</v>
      </c>
      <c r="Z11" s="77">
        <v>0</v>
      </c>
      <c r="AA11" s="78">
        <v>0</v>
      </c>
    </row>
    <row r="12" spans="1:27" ht="14.25" customHeight="1" x14ac:dyDescent="0.2">
      <c r="A12" s="89" t="s">
        <v>191</v>
      </c>
      <c r="B12" s="4">
        <v>5784</v>
      </c>
      <c r="C12" s="10">
        <f t="shared" si="0"/>
        <v>3</v>
      </c>
      <c r="D12" s="27">
        <v>28</v>
      </c>
      <c r="E12" s="28">
        <v>26</v>
      </c>
      <c r="F12" s="29">
        <v>0</v>
      </c>
      <c r="G12" s="151">
        <v>15.259854771784232</v>
      </c>
      <c r="H12" s="152">
        <v>0</v>
      </c>
      <c r="I12" s="153">
        <v>3.9851313969571227</v>
      </c>
      <c r="J12" s="154">
        <v>0</v>
      </c>
      <c r="K12" s="6">
        <v>25.933609958506224</v>
      </c>
      <c r="L12" s="57">
        <v>0</v>
      </c>
      <c r="M12" s="30">
        <v>20</v>
      </c>
      <c r="N12" s="31">
        <v>27</v>
      </c>
      <c r="O12" s="32">
        <v>1</v>
      </c>
      <c r="P12" s="33">
        <v>5</v>
      </c>
      <c r="Q12" s="34">
        <v>1</v>
      </c>
      <c r="R12" s="35">
        <v>0</v>
      </c>
      <c r="S12" s="51">
        <v>1</v>
      </c>
      <c r="T12" s="36">
        <v>1</v>
      </c>
      <c r="U12" s="124">
        <v>48</v>
      </c>
      <c r="V12" s="125">
        <v>0</v>
      </c>
      <c r="W12" s="126">
        <v>0</v>
      </c>
      <c r="X12" s="105">
        <v>0</v>
      </c>
      <c r="Y12" s="76">
        <v>80</v>
      </c>
      <c r="Z12" s="77">
        <v>9</v>
      </c>
      <c r="AA12" s="78">
        <v>0</v>
      </c>
    </row>
    <row r="13" spans="1:27" ht="14.25" customHeight="1" x14ac:dyDescent="0.2">
      <c r="A13" s="89" t="s">
        <v>222</v>
      </c>
      <c r="B13" s="4">
        <v>3902</v>
      </c>
      <c r="C13" s="10">
        <f t="shared" si="0"/>
        <v>3</v>
      </c>
      <c r="D13" s="27">
        <v>23</v>
      </c>
      <c r="E13" s="28">
        <v>20</v>
      </c>
      <c r="F13" s="29">
        <v>0</v>
      </c>
      <c r="G13" s="151">
        <v>21.362121988723732</v>
      </c>
      <c r="H13" s="152">
        <v>0</v>
      </c>
      <c r="I13" s="153">
        <v>5.8047155304971811</v>
      </c>
      <c r="J13" s="154">
        <v>0</v>
      </c>
      <c r="K13" s="6">
        <v>30.240902101486416</v>
      </c>
      <c r="L13" s="57">
        <v>0</v>
      </c>
      <c r="M13" s="30">
        <v>10</v>
      </c>
      <c r="N13" s="31">
        <v>35</v>
      </c>
      <c r="O13" s="32">
        <v>1</v>
      </c>
      <c r="P13" s="33">
        <v>3</v>
      </c>
      <c r="Q13" s="34">
        <v>2</v>
      </c>
      <c r="R13" s="35">
        <v>0</v>
      </c>
      <c r="S13" s="51">
        <v>1</v>
      </c>
      <c r="T13" s="36">
        <v>1</v>
      </c>
      <c r="U13" s="124">
        <v>48</v>
      </c>
      <c r="V13" s="125">
        <v>0</v>
      </c>
      <c r="W13" s="126">
        <v>0</v>
      </c>
      <c r="X13" s="105">
        <v>0</v>
      </c>
      <c r="Y13" s="76">
        <v>40</v>
      </c>
      <c r="Z13" s="77">
        <v>5</v>
      </c>
      <c r="AA13" s="78">
        <v>0</v>
      </c>
    </row>
    <row r="14" spans="1:27" ht="14.25" customHeight="1" x14ac:dyDescent="0.2">
      <c r="A14" s="89" t="s">
        <v>190</v>
      </c>
      <c r="B14" s="4">
        <v>2803</v>
      </c>
      <c r="C14" s="10">
        <f t="shared" si="0"/>
        <v>4</v>
      </c>
      <c r="D14" s="27">
        <v>15</v>
      </c>
      <c r="E14" s="28">
        <v>28</v>
      </c>
      <c r="F14" s="29">
        <v>1</v>
      </c>
      <c r="G14" s="151">
        <v>28.189796646450233</v>
      </c>
      <c r="H14" s="152">
        <v>0</v>
      </c>
      <c r="I14" s="153">
        <v>7.7060292543703168</v>
      </c>
      <c r="J14" s="154">
        <v>1</v>
      </c>
      <c r="K14" s="6">
        <v>25.686764181234391</v>
      </c>
      <c r="L14" s="57">
        <v>0</v>
      </c>
      <c r="M14" s="30">
        <v>9</v>
      </c>
      <c r="N14" s="31">
        <v>5</v>
      </c>
      <c r="O14" s="32">
        <v>0</v>
      </c>
      <c r="P14" s="33">
        <v>2</v>
      </c>
      <c r="Q14" s="34">
        <v>1</v>
      </c>
      <c r="R14" s="35">
        <v>0</v>
      </c>
      <c r="S14" s="51">
        <v>1</v>
      </c>
      <c r="T14" s="36">
        <v>1</v>
      </c>
      <c r="U14" s="124">
        <v>48</v>
      </c>
      <c r="V14" s="125">
        <v>0</v>
      </c>
      <c r="W14" s="126">
        <v>0</v>
      </c>
      <c r="X14" s="105">
        <v>0</v>
      </c>
      <c r="Y14" s="76">
        <v>20</v>
      </c>
      <c r="Z14" s="77">
        <v>2</v>
      </c>
      <c r="AA14" s="78">
        <v>0</v>
      </c>
    </row>
    <row r="15" spans="1:27" ht="14.25" customHeight="1" x14ac:dyDescent="0.2">
      <c r="A15" s="89" t="s">
        <v>209</v>
      </c>
      <c r="B15" s="4">
        <v>8898</v>
      </c>
      <c r="C15" s="10">
        <f t="shared" si="0"/>
        <v>6</v>
      </c>
      <c r="D15" s="27">
        <v>28</v>
      </c>
      <c r="E15" s="28">
        <v>60</v>
      </c>
      <c r="F15" s="29">
        <v>1</v>
      </c>
      <c r="G15" s="151">
        <v>22.498538997527533</v>
      </c>
      <c r="H15" s="152">
        <v>0</v>
      </c>
      <c r="I15" s="153">
        <v>7.490447291526185</v>
      </c>
      <c r="J15" s="154">
        <v>1</v>
      </c>
      <c r="K15" s="6">
        <v>47.201618341200273</v>
      </c>
      <c r="L15" s="57">
        <v>0</v>
      </c>
      <c r="M15" s="30">
        <v>20</v>
      </c>
      <c r="N15" s="31">
        <v>20</v>
      </c>
      <c r="O15" s="32">
        <v>1</v>
      </c>
      <c r="P15" s="33">
        <v>5</v>
      </c>
      <c r="Q15" s="34">
        <v>9</v>
      </c>
      <c r="R15" s="35">
        <v>1</v>
      </c>
      <c r="S15" s="51">
        <v>1</v>
      </c>
      <c r="T15" s="36">
        <v>1</v>
      </c>
      <c r="U15" s="124">
        <v>48</v>
      </c>
      <c r="V15" s="125">
        <v>0</v>
      </c>
      <c r="W15" s="126">
        <v>0</v>
      </c>
      <c r="X15" s="105">
        <v>0</v>
      </c>
      <c r="Y15" s="76">
        <v>80</v>
      </c>
      <c r="Z15" s="77">
        <v>36</v>
      </c>
      <c r="AA15" s="78">
        <v>0</v>
      </c>
    </row>
    <row r="16" spans="1:27" ht="14.25" customHeight="1" x14ac:dyDescent="0.2">
      <c r="A16" s="89" t="s">
        <v>189</v>
      </c>
      <c r="B16" s="4">
        <v>1001</v>
      </c>
      <c r="C16" s="10">
        <f t="shared" si="0"/>
        <v>5</v>
      </c>
      <c r="D16" s="27">
        <v>15</v>
      </c>
      <c r="E16" s="28">
        <v>9</v>
      </c>
      <c r="F16" s="29">
        <v>0</v>
      </c>
      <c r="G16" s="151">
        <v>24.210789210789212</v>
      </c>
      <c r="H16" s="152">
        <v>0</v>
      </c>
      <c r="I16" s="153">
        <v>4.7952047952047954</v>
      </c>
      <c r="J16" s="154">
        <v>0</v>
      </c>
      <c r="K16" s="6">
        <v>166.83316683316684</v>
      </c>
      <c r="L16" s="57">
        <v>1</v>
      </c>
      <c r="M16" s="30">
        <v>9</v>
      </c>
      <c r="N16" s="31">
        <v>36</v>
      </c>
      <c r="O16" s="32">
        <v>1</v>
      </c>
      <c r="P16" s="33">
        <v>2</v>
      </c>
      <c r="Q16" s="34">
        <v>4</v>
      </c>
      <c r="R16" s="35">
        <v>1</v>
      </c>
      <c r="S16" s="51">
        <v>1</v>
      </c>
      <c r="T16" s="36">
        <v>1</v>
      </c>
      <c r="U16" s="124">
        <v>8</v>
      </c>
      <c r="V16" s="125">
        <v>25</v>
      </c>
      <c r="W16" s="126">
        <v>0</v>
      </c>
      <c r="X16" s="105">
        <v>0</v>
      </c>
      <c r="Y16" s="76">
        <v>20</v>
      </c>
      <c r="Z16" s="77">
        <v>16</v>
      </c>
      <c r="AA16" s="78">
        <v>0</v>
      </c>
    </row>
    <row r="17" spans="1:27" ht="14.25" customHeight="1" x14ac:dyDescent="0.2">
      <c r="A17" s="89" t="s">
        <v>188</v>
      </c>
      <c r="B17" s="4">
        <v>1103</v>
      </c>
      <c r="C17" s="10">
        <f t="shared" si="0"/>
        <v>6</v>
      </c>
      <c r="D17" s="27">
        <v>15</v>
      </c>
      <c r="E17" s="28">
        <v>8</v>
      </c>
      <c r="F17" s="29">
        <v>0</v>
      </c>
      <c r="G17" s="151">
        <v>33.67180417044424</v>
      </c>
      <c r="H17" s="152">
        <v>1</v>
      </c>
      <c r="I17" s="153">
        <v>5.5757026291931098</v>
      </c>
      <c r="J17" s="154">
        <v>0</v>
      </c>
      <c r="K17" s="6">
        <v>76.155938349954667</v>
      </c>
      <c r="L17" s="57">
        <v>1</v>
      </c>
      <c r="M17" s="30">
        <v>9</v>
      </c>
      <c r="N17" s="31">
        <v>3</v>
      </c>
      <c r="O17" s="32">
        <v>0</v>
      </c>
      <c r="P17" s="33">
        <v>2</v>
      </c>
      <c r="Q17" s="34">
        <v>2</v>
      </c>
      <c r="R17" s="35">
        <v>1</v>
      </c>
      <c r="S17" s="51">
        <v>1</v>
      </c>
      <c r="T17" s="36">
        <v>1</v>
      </c>
      <c r="U17" s="124">
        <v>8</v>
      </c>
      <c r="V17" s="125">
        <v>100</v>
      </c>
      <c r="W17" s="126">
        <v>1</v>
      </c>
      <c r="X17" s="105">
        <v>0</v>
      </c>
      <c r="Y17" s="76">
        <v>20</v>
      </c>
      <c r="Z17" s="77">
        <v>0</v>
      </c>
      <c r="AA17" s="78">
        <v>0</v>
      </c>
    </row>
    <row r="18" spans="1:27" ht="14.25" customHeight="1" x14ac:dyDescent="0.2">
      <c r="A18" s="89" t="s">
        <v>187</v>
      </c>
      <c r="B18" s="4">
        <v>727</v>
      </c>
      <c r="C18" s="10">
        <f t="shared" si="0"/>
        <v>6</v>
      </c>
      <c r="D18" s="27">
        <v>5</v>
      </c>
      <c r="E18" s="28">
        <v>8</v>
      </c>
      <c r="F18" s="29">
        <v>1</v>
      </c>
      <c r="G18" s="151">
        <v>15.133425034387896</v>
      </c>
      <c r="H18" s="152">
        <v>0</v>
      </c>
      <c r="I18" s="153">
        <v>2.1320495185694637</v>
      </c>
      <c r="J18" s="154">
        <v>0</v>
      </c>
      <c r="K18" s="6">
        <v>48.143053645116915</v>
      </c>
      <c r="L18" s="57" t="s">
        <v>264</v>
      </c>
      <c r="M18" s="30">
        <v>6</v>
      </c>
      <c r="N18" s="31">
        <v>10</v>
      </c>
      <c r="O18" s="32">
        <v>1</v>
      </c>
      <c r="P18" s="33">
        <v>2</v>
      </c>
      <c r="Q18" s="34">
        <v>2</v>
      </c>
      <c r="R18" s="35">
        <v>1</v>
      </c>
      <c r="S18" s="51">
        <v>1</v>
      </c>
      <c r="T18" s="36">
        <v>1</v>
      </c>
      <c r="U18" s="124">
        <v>8</v>
      </c>
      <c r="V18" s="125">
        <v>0</v>
      </c>
      <c r="W18" s="126">
        <v>0</v>
      </c>
      <c r="X18" s="105">
        <v>1</v>
      </c>
      <c r="Y18" s="76">
        <v>6</v>
      </c>
      <c r="Z18" s="77">
        <v>0</v>
      </c>
      <c r="AA18" s="78">
        <v>0</v>
      </c>
    </row>
    <row r="19" spans="1:27" ht="14.25" customHeight="1" x14ac:dyDescent="0.2">
      <c r="A19" s="89" t="s">
        <v>186</v>
      </c>
      <c r="B19" s="4">
        <v>985</v>
      </c>
      <c r="C19" s="10">
        <f t="shared" si="0"/>
        <v>3</v>
      </c>
      <c r="D19" s="27">
        <v>5</v>
      </c>
      <c r="E19" s="28">
        <v>2</v>
      </c>
      <c r="F19" s="29">
        <v>0</v>
      </c>
      <c r="G19" s="151">
        <v>20.203045685279189</v>
      </c>
      <c r="H19" s="152">
        <v>0</v>
      </c>
      <c r="I19" s="153">
        <v>5.3807106598984769</v>
      </c>
      <c r="J19" s="154">
        <v>0</v>
      </c>
      <c r="K19" s="6">
        <v>54.82233502538071</v>
      </c>
      <c r="L19" s="57" t="s">
        <v>264</v>
      </c>
      <c r="M19" s="30">
        <v>6</v>
      </c>
      <c r="N19" s="31">
        <v>10</v>
      </c>
      <c r="O19" s="32">
        <v>1</v>
      </c>
      <c r="P19" s="33">
        <v>2</v>
      </c>
      <c r="Q19" s="34">
        <v>1</v>
      </c>
      <c r="R19" s="35">
        <v>0</v>
      </c>
      <c r="S19" s="51">
        <v>1</v>
      </c>
      <c r="T19" s="36">
        <v>1</v>
      </c>
      <c r="U19" s="124">
        <v>8</v>
      </c>
      <c r="V19" s="125">
        <v>0</v>
      </c>
      <c r="W19" s="126">
        <v>0</v>
      </c>
      <c r="X19" s="105">
        <v>0</v>
      </c>
      <c r="Y19" s="76">
        <v>6</v>
      </c>
      <c r="Z19" s="77">
        <v>1</v>
      </c>
      <c r="AA19" s="78">
        <v>0</v>
      </c>
    </row>
    <row r="20" spans="1:27" ht="14.25" customHeight="1" x14ac:dyDescent="0.2">
      <c r="A20" s="89" t="s">
        <v>210</v>
      </c>
      <c r="B20" s="4">
        <v>116</v>
      </c>
      <c r="C20" s="10">
        <f t="shared" si="0"/>
        <v>3</v>
      </c>
      <c r="D20" s="27">
        <v>4</v>
      </c>
      <c r="E20" s="28">
        <v>1</v>
      </c>
      <c r="F20" s="29">
        <v>0</v>
      </c>
      <c r="G20" s="151">
        <v>49.112068965517238</v>
      </c>
      <c r="H20" s="152">
        <v>1</v>
      </c>
      <c r="I20" s="153">
        <v>6.4655172413793105</v>
      </c>
      <c r="J20" s="154">
        <v>0</v>
      </c>
      <c r="K20" s="6">
        <v>241.37931034482759</v>
      </c>
      <c r="L20" s="57" t="s">
        <v>264</v>
      </c>
      <c r="M20" s="30">
        <v>4</v>
      </c>
      <c r="N20" s="31">
        <v>4</v>
      </c>
      <c r="O20" s="32">
        <v>1</v>
      </c>
      <c r="P20" s="33">
        <v>1</v>
      </c>
      <c r="Q20" s="34">
        <v>0</v>
      </c>
      <c r="R20" s="35">
        <v>0</v>
      </c>
      <c r="S20" s="51">
        <v>1</v>
      </c>
      <c r="T20" s="36" t="s">
        <v>264</v>
      </c>
      <c r="U20" s="124">
        <v>8</v>
      </c>
      <c r="V20" s="125">
        <v>0</v>
      </c>
      <c r="W20" s="126">
        <v>0</v>
      </c>
      <c r="X20" s="105">
        <v>0</v>
      </c>
      <c r="Y20" s="76">
        <v>4</v>
      </c>
      <c r="Z20" s="77">
        <v>0</v>
      </c>
      <c r="AA20" s="78">
        <v>0</v>
      </c>
    </row>
    <row r="21" spans="1:27" ht="14.25" customHeight="1" x14ac:dyDescent="0.2">
      <c r="A21" s="89" t="s">
        <v>185</v>
      </c>
      <c r="B21" s="4">
        <v>335</v>
      </c>
      <c r="C21" s="10">
        <f t="shared" si="0"/>
        <v>5</v>
      </c>
      <c r="D21" s="27">
        <v>4</v>
      </c>
      <c r="E21" s="28">
        <v>5</v>
      </c>
      <c r="F21" s="29">
        <v>1</v>
      </c>
      <c r="G21" s="151">
        <v>44.289552238805967</v>
      </c>
      <c r="H21" s="152">
        <v>1</v>
      </c>
      <c r="I21" s="153">
        <v>26.567164179104481</v>
      </c>
      <c r="J21" s="154">
        <v>1</v>
      </c>
      <c r="K21" s="6">
        <v>68.656716417910445</v>
      </c>
      <c r="L21" s="57" t="s">
        <v>264</v>
      </c>
      <c r="M21" s="30">
        <v>4</v>
      </c>
      <c r="N21" s="31">
        <v>3</v>
      </c>
      <c r="O21" s="32">
        <v>0</v>
      </c>
      <c r="P21" s="33">
        <v>1</v>
      </c>
      <c r="Q21" s="34">
        <v>0</v>
      </c>
      <c r="R21" s="35">
        <v>0</v>
      </c>
      <c r="S21" s="51">
        <v>1</v>
      </c>
      <c r="T21" s="36" t="s">
        <v>264</v>
      </c>
      <c r="U21" s="124">
        <v>8</v>
      </c>
      <c r="V21" s="125">
        <v>100</v>
      </c>
      <c r="W21" s="126">
        <v>1</v>
      </c>
      <c r="X21" s="105">
        <v>0</v>
      </c>
      <c r="Y21" s="76">
        <v>4</v>
      </c>
      <c r="Z21" s="77">
        <v>0</v>
      </c>
      <c r="AA21" s="78">
        <v>0</v>
      </c>
    </row>
    <row r="22" spans="1:27" ht="14.25" customHeight="1" x14ac:dyDescent="0.2">
      <c r="A22" s="89" t="s">
        <v>184</v>
      </c>
      <c r="B22" s="4">
        <v>711</v>
      </c>
      <c r="C22" s="10">
        <f t="shared" si="0"/>
        <v>6</v>
      </c>
      <c r="D22" s="27">
        <v>5</v>
      </c>
      <c r="E22" s="28">
        <v>3</v>
      </c>
      <c r="F22" s="29">
        <v>0</v>
      </c>
      <c r="G22" s="151">
        <v>21.09423347398031</v>
      </c>
      <c r="H22" s="152">
        <v>0</v>
      </c>
      <c r="I22" s="153">
        <v>4.5007032348804499</v>
      </c>
      <c r="J22" s="154">
        <v>0</v>
      </c>
      <c r="K22" s="6">
        <v>82.981715893108287</v>
      </c>
      <c r="L22" s="57" t="s">
        <v>264</v>
      </c>
      <c r="M22" s="30">
        <v>6</v>
      </c>
      <c r="N22" s="31">
        <v>10</v>
      </c>
      <c r="O22" s="32">
        <v>1</v>
      </c>
      <c r="P22" s="33">
        <v>2</v>
      </c>
      <c r="Q22" s="34">
        <v>3</v>
      </c>
      <c r="R22" s="35">
        <v>1</v>
      </c>
      <c r="S22" s="51">
        <v>1</v>
      </c>
      <c r="T22" s="36">
        <v>1</v>
      </c>
      <c r="U22" s="124">
        <v>8</v>
      </c>
      <c r="V22" s="125">
        <v>100</v>
      </c>
      <c r="W22" s="126">
        <v>1</v>
      </c>
      <c r="X22" s="105">
        <v>0</v>
      </c>
      <c r="Y22" s="76">
        <v>6</v>
      </c>
      <c r="Z22" s="77">
        <v>8</v>
      </c>
      <c r="AA22" s="78">
        <v>1</v>
      </c>
    </row>
    <row r="23" spans="1:27" ht="14.25" customHeight="1" x14ac:dyDescent="0.2">
      <c r="A23" s="89" t="s">
        <v>183</v>
      </c>
      <c r="B23" s="4">
        <v>1019</v>
      </c>
      <c r="C23" s="10">
        <f t="shared" si="0"/>
        <v>4</v>
      </c>
      <c r="D23" s="27">
        <v>15</v>
      </c>
      <c r="E23" s="28">
        <v>5</v>
      </c>
      <c r="F23" s="29">
        <v>0</v>
      </c>
      <c r="G23" s="151">
        <v>4.3660451422963691</v>
      </c>
      <c r="H23" s="152">
        <v>0</v>
      </c>
      <c r="I23" s="153">
        <v>6.5260058881256136</v>
      </c>
      <c r="J23" s="154">
        <v>0</v>
      </c>
      <c r="K23" s="6">
        <v>62.806673209028453</v>
      </c>
      <c r="L23" s="57">
        <v>1</v>
      </c>
      <c r="M23" s="30">
        <v>9</v>
      </c>
      <c r="N23" s="31">
        <v>8</v>
      </c>
      <c r="O23" s="32">
        <v>0</v>
      </c>
      <c r="P23" s="33">
        <v>2</v>
      </c>
      <c r="Q23" s="34">
        <v>2</v>
      </c>
      <c r="R23" s="35">
        <v>1</v>
      </c>
      <c r="S23" s="51">
        <v>1</v>
      </c>
      <c r="T23" s="36">
        <v>1</v>
      </c>
      <c r="U23" s="124">
        <v>8</v>
      </c>
      <c r="V23" s="125">
        <v>0</v>
      </c>
      <c r="W23" s="126">
        <v>0</v>
      </c>
      <c r="X23" s="105">
        <v>0</v>
      </c>
      <c r="Y23" s="76">
        <v>20</v>
      </c>
      <c r="Z23" s="77">
        <v>6</v>
      </c>
      <c r="AA23" s="78">
        <v>0</v>
      </c>
    </row>
    <row r="24" spans="1:27" ht="14.25" customHeight="1" x14ac:dyDescent="0.2">
      <c r="A24" s="89" t="s">
        <v>182</v>
      </c>
      <c r="B24" s="4">
        <v>575</v>
      </c>
      <c r="C24" s="10">
        <f t="shared" si="0"/>
        <v>3</v>
      </c>
      <c r="D24" s="27">
        <v>5</v>
      </c>
      <c r="E24" s="28">
        <v>2</v>
      </c>
      <c r="F24" s="29">
        <v>0</v>
      </c>
      <c r="G24" s="151">
        <v>12.182608695652174</v>
      </c>
      <c r="H24" s="152">
        <v>0</v>
      </c>
      <c r="I24" s="153">
        <v>3.3043478260869561</v>
      </c>
      <c r="J24" s="154">
        <v>0</v>
      </c>
      <c r="K24" s="6">
        <v>139.13043478260869</v>
      </c>
      <c r="L24" s="57" t="s">
        <v>264</v>
      </c>
      <c r="M24" s="30">
        <v>6</v>
      </c>
      <c r="N24" s="31">
        <v>9</v>
      </c>
      <c r="O24" s="32">
        <v>1</v>
      </c>
      <c r="P24" s="33">
        <v>2</v>
      </c>
      <c r="Q24" s="34">
        <v>1</v>
      </c>
      <c r="R24" s="35">
        <v>0</v>
      </c>
      <c r="S24" s="51">
        <v>1</v>
      </c>
      <c r="T24" s="36">
        <v>1</v>
      </c>
      <c r="U24" s="124">
        <v>8</v>
      </c>
      <c r="V24" s="125">
        <v>0</v>
      </c>
      <c r="W24" s="126">
        <v>0</v>
      </c>
      <c r="X24" s="105">
        <v>0</v>
      </c>
      <c r="Y24" s="76">
        <v>6</v>
      </c>
      <c r="Z24" s="77">
        <v>5</v>
      </c>
      <c r="AA24" s="78">
        <v>0</v>
      </c>
    </row>
    <row r="25" spans="1:27" ht="14.25" customHeight="1" x14ac:dyDescent="0.2">
      <c r="A25" s="89" t="s">
        <v>181</v>
      </c>
      <c r="B25" s="4">
        <v>496</v>
      </c>
      <c r="C25" s="10">
        <f t="shared" si="0"/>
        <v>3</v>
      </c>
      <c r="D25" s="27">
        <v>4</v>
      </c>
      <c r="E25" s="28">
        <v>3</v>
      </c>
      <c r="F25" s="29">
        <v>0</v>
      </c>
      <c r="G25" s="151">
        <v>23.532258064516128</v>
      </c>
      <c r="H25" s="152">
        <v>0</v>
      </c>
      <c r="I25" s="153">
        <v>4.032258064516129</v>
      </c>
      <c r="J25" s="154">
        <v>0</v>
      </c>
      <c r="K25" s="6">
        <v>195.56451612903226</v>
      </c>
      <c r="L25" s="57" t="s">
        <v>264</v>
      </c>
      <c r="M25" s="30">
        <v>4</v>
      </c>
      <c r="N25" s="31">
        <v>13</v>
      </c>
      <c r="O25" s="32">
        <v>1</v>
      </c>
      <c r="P25" s="33">
        <v>1</v>
      </c>
      <c r="Q25" s="34">
        <v>4</v>
      </c>
      <c r="R25" s="35">
        <v>1</v>
      </c>
      <c r="S25" s="51">
        <v>1</v>
      </c>
      <c r="T25" s="36" t="s">
        <v>264</v>
      </c>
      <c r="U25" s="124">
        <v>8</v>
      </c>
      <c r="V25" s="125">
        <v>0</v>
      </c>
      <c r="W25" s="126">
        <v>0</v>
      </c>
      <c r="X25" s="105">
        <v>0</v>
      </c>
      <c r="Y25" s="76">
        <v>4</v>
      </c>
      <c r="Z25" s="77">
        <v>0</v>
      </c>
      <c r="AA25" s="78">
        <v>0</v>
      </c>
    </row>
    <row r="26" spans="1:27" ht="14.25" customHeight="1" x14ac:dyDescent="0.2">
      <c r="A26" s="89" t="s">
        <v>180</v>
      </c>
      <c r="B26" s="4">
        <v>283</v>
      </c>
      <c r="C26" s="10">
        <f t="shared" si="0"/>
        <v>3</v>
      </c>
      <c r="D26" s="27">
        <v>4</v>
      </c>
      <c r="E26" s="28">
        <v>3</v>
      </c>
      <c r="F26" s="29">
        <v>0</v>
      </c>
      <c r="G26" s="151">
        <v>18.374558303886925</v>
      </c>
      <c r="H26" s="152">
        <v>0</v>
      </c>
      <c r="I26" s="153">
        <v>6.3604240282685502</v>
      </c>
      <c r="J26" s="154">
        <v>0</v>
      </c>
      <c r="K26" s="6">
        <v>190.81272084805653</v>
      </c>
      <c r="L26" s="57" t="s">
        <v>264</v>
      </c>
      <c r="M26" s="30">
        <v>4</v>
      </c>
      <c r="N26" s="31">
        <v>12</v>
      </c>
      <c r="O26" s="32">
        <v>1</v>
      </c>
      <c r="P26" s="33">
        <v>1</v>
      </c>
      <c r="Q26" s="34">
        <v>1</v>
      </c>
      <c r="R26" s="35">
        <v>1</v>
      </c>
      <c r="S26" s="51">
        <v>1</v>
      </c>
      <c r="T26" s="36" t="s">
        <v>264</v>
      </c>
      <c r="U26" s="124">
        <v>8</v>
      </c>
      <c r="V26" s="125">
        <v>0</v>
      </c>
      <c r="W26" s="126">
        <v>0</v>
      </c>
      <c r="X26" s="105">
        <v>0</v>
      </c>
      <c r="Y26" s="76">
        <v>4</v>
      </c>
      <c r="Z26" s="77">
        <v>1</v>
      </c>
      <c r="AA26" s="78">
        <v>0</v>
      </c>
    </row>
    <row r="27" spans="1:27" ht="14.25" customHeight="1" x14ac:dyDescent="0.2">
      <c r="A27" s="89" t="s">
        <v>179</v>
      </c>
      <c r="B27" s="4">
        <v>234</v>
      </c>
      <c r="C27" s="10">
        <f t="shared" si="0"/>
        <v>3</v>
      </c>
      <c r="D27" s="27">
        <v>4</v>
      </c>
      <c r="E27" s="28">
        <v>2</v>
      </c>
      <c r="F27" s="29">
        <v>0</v>
      </c>
      <c r="G27" s="151">
        <v>23.850427350427349</v>
      </c>
      <c r="H27" s="152">
        <v>0</v>
      </c>
      <c r="I27" s="153">
        <v>12.820512820512819</v>
      </c>
      <c r="J27" s="154">
        <v>1</v>
      </c>
      <c r="K27" s="6">
        <v>213.67521367521366</v>
      </c>
      <c r="L27" s="57" t="s">
        <v>264</v>
      </c>
      <c r="M27" s="30">
        <v>4</v>
      </c>
      <c r="N27" s="31">
        <v>15</v>
      </c>
      <c r="O27" s="32">
        <v>1</v>
      </c>
      <c r="P27" s="33">
        <v>1</v>
      </c>
      <c r="Q27" s="34">
        <v>0</v>
      </c>
      <c r="R27" s="35">
        <v>0</v>
      </c>
      <c r="S27" s="51">
        <v>1</v>
      </c>
      <c r="T27" s="36" t="s">
        <v>264</v>
      </c>
      <c r="U27" s="124">
        <v>8</v>
      </c>
      <c r="V27" s="125">
        <v>0</v>
      </c>
      <c r="W27" s="126">
        <v>0</v>
      </c>
      <c r="X27" s="105">
        <v>0</v>
      </c>
      <c r="Y27" s="76">
        <v>4</v>
      </c>
      <c r="Z27" s="77">
        <v>2</v>
      </c>
      <c r="AA27" s="78">
        <v>0</v>
      </c>
    </row>
    <row r="28" spans="1:27" ht="14.25" customHeight="1" x14ac:dyDescent="0.2">
      <c r="A28" s="89" t="s">
        <v>178</v>
      </c>
      <c r="B28" s="4">
        <v>246</v>
      </c>
      <c r="C28" s="10">
        <f t="shared" si="0"/>
        <v>2</v>
      </c>
      <c r="D28" s="27">
        <v>4</v>
      </c>
      <c r="E28" s="28">
        <v>1</v>
      </c>
      <c r="F28" s="29">
        <v>0</v>
      </c>
      <c r="G28" s="151">
        <v>16.26829268292683</v>
      </c>
      <c r="H28" s="152">
        <v>0</v>
      </c>
      <c r="I28" s="153">
        <v>4.4715447154471546</v>
      </c>
      <c r="J28" s="154">
        <v>0</v>
      </c>
      <c r="K28" s="6">
        <v>56.910569105691053</v>
      </c>
      <c r="L28" s="57" t="s">
        <v>264</v>
      </c>
      <c r="M28" s="30">
        <v>4</v>
      </c>
      <c r="N28" s="31">
        <v>1</v>
      </c>
      <c r="O28" s="32">
        <v>0</v>
      </c>
      <c r="P28" s="33">
        <v>1</v>
      </c>
      <c r="Q28" s="34">
        <v>1</v>
      </c>
      <c r="R28" s="35">
        <v>1</v>
      </c>
      <c r="S28" s="51">
        <v>1</v>
      </c>
      <c r="T28" s="36" t="s">
        <v>264</v>
      </c>
      <c r="U28" s="124">
        <v>8</v>
      </c>
      <c r="V28" s="125">
        <v>0</v>
      </c>
      <c r="W28" s="126">
        <v>0</v>
      </c>
      <c r="X28" s="105">
        <v>0</v>
      </c>
      <c r="Y28" s="76">
        <v>4</v>
      </c>
      <c r="Z28" s="77">
        <v>0</v>
      </c>
      <c r="AA28" s="78">
        <v>0</v>
      </c>
    </row>
    <row r="29" spans="1:27" ht="14.25" customHeight="1" x14ac:dyDescent="0.2">
      <c r="A29" s="89" t="s">
        <v>177</v>
      </c>
      <c r="B29" s="4">
        <v>171</v>
      </c>
      <c r="C29" s="10">
        <f t="shared" si="0"/>
        <v>4</v>
      </c>
      <c r="D29" s="27">
        <v>4</v>
      </c>
      <c r="E29" s="28">
        <v>3</v>
      </c>
      <c r="F29" s="29">
        <v>0</v>
      </c>
      <c r="G29" s="151">
        <v>48.830409356725148</v>
      </c>
      <c r="H29" s="152">
        <v>1</v>
      </c>
      <c r="I29" s="153">
        <v>13.450292397660817</v>
      </c>
      <c r="J29" s="154">
        <v>1</v>
      </c>
      <c r="K29" s="6">
        <v>116.95906432748538</v>
      </c>
      <c r="L29" s="57" t="s">
        <v>264</v>
      </c>
      <c r="M29" s="30">
        <v>4</v>
      </c>
      <c r="N29" s="31">
        <v>2</v>
      </c>
      <c r="O29" s="32">
        <v>0</v>
      </c>
      <c r="P29" s="33">
        <v>1</v>
      </c>
      <c r="Q29" s="34">
        <v>1</v>
      </c>
      <c r="R29" s="35">
        <v>1</v>
      </c>
      <c r="S29" s="51">
        <v>1</v>
      </c>
      <c r="T29" s="36" t="s">
        <v>264</v>
      </c>
      <c r="U29" s="124">
        <v>8</v>
      </c>
      <c r="V29" s="125">
        <v>0</v>
      </c>
      <c r="W29" s="126">
        <v>0</v>
      </c>
      <c r="X29" s="105">
        <v>0</v>
      </c>
      <c r="Y29" s="76">
        <v>4</v>
      </c>
      <c r="Z29" s="77">
        <v>0</v>
      </c>
      <c r="AA29" s="78">
        <v>0</v>
      </c>
    </row>
    <row r="30" spans="1:27" ht="14.25" customHeight="1" x14ac:dyDescent="0.2">
      <c r="A30" s="89" t="s">
        <v>176</v>
      </c>
      <c r="B30" s="4">
        <v>626</v>
      </c>
      <c r="C30" s="10">
        <f t="shared" si="0"/>
        <v>6</v>
      </c>
      <c r="D30" s="27">
        <v>5</v>
      </c>
      <c r="E30" s="28">
        <v>8</v>
      </c>
      <c r="F30" s="29">
        <v>1</v>
      </c>
      <c r="G30" s="151">
        <v>18.527156549520768</v>
      </c>
      <c r="H30" s="152">
        <v>0</v>
      </c>
      <c r="I30" s="153">
        <v>3.5942492012779557</v>
      </c>
      <c r="J30" s="154">
        <v>0</v>
      </c>
      <c r="K30" s="6">
        <v>111.82108626198082</v>
      </c>
      <c r="L30" s="57" t="s">
        <v>264</v>
      </c>
      <c r="M30" s="30">
        <v>6</v>
      </c>
      <c r="N30" s="31">
        <v>6</v>
      </c>
      <c r="O30" s="32">
        <v>1</v>
      </c>
      <c r="P30" s="33">
        <v>2</v>
      </c>
      <c r="Q30" s="34">
        <v>1</v>
      </c>
      <c r="R30" s="35">
        <v>0</v>
      </c>
      <c r="S30" s="51">
        <v>1</v>
      </c>
      <c r="T30" s="36">
        <v>1</v>
      </c>
      <c r="U30" s="124">
        <v>8</v>
      </c>
      <c r="V30" s="125">
        <v>100</v>
      </c>
      <c r="W30" s="126">
        <v>1</v>
      </c>
      <c r="X30" s="105">
        <v>1</v>
      </c>
      <c r="Y30" s="76">
        <v>6</v>
      </c>
      <c r="Z30" s="77">
        <v>0</v>
      </c>
      <c r="AA30" s="78">
        <v>0</v>
      </c>
    </row>
    <row r="31" spans="1:27" ht="14.25" customHeight="1" x14ac:dyDescent="0.2">
      <c r="A31" s="89" t="s">
        <v>211</v>
      </c>
      <c r="B31" s="4">
        <v>653</v>
      </c>
      <c r="C31" s="10">
        <f t="shared" si="0"/>
        <v>5</v>
      </c>
      <c r="D31" s="27">
        <v>5</v>
      </c>
      <c r="E31" s="28">
        <v>6</v>
      </c>
      <c r="F31" s="29">
        <v>1</v>
      </c>
      <c r="G31" s="151">
        <v>13.771822358346094</v>
      </c>
      <c r="H31" s="152">
        <v>0</v>
      </c>
      <c r="I31" s="153">
        <v>2.9862174578866769</v>
      </c>
      <c r="J31" s="154">
        <v>0</v>
      </c>
      <c r="K31" s="6">
        <v>59.724349157733535</v>
      </c>
      <c r="L31" s="57" t="s">
        <v>264</v>
      </c>
      <c r="M31" s="30">
        <v>6</v>
      </c>
      <c r="N31" s="31">
        <v>9</v>
      </c>
      <c r="O31" s="32">
        <v>1</v>
      </c>
      <c r="P31" s="33">
        <v>2</v>
      </c>
      <c r="Q31" s="34">
        <v>4</v>
      </c>
      <c r="R31" s="35">
        <v>1</v>
      </c>
      <c r="S31" s="51">
        <v>1</v>
      </c>
      <c r="T31" s="36">
        <v>1</v>
      </c>
      <c r="U31" s="124">
        <v>8</v>
      </c>
      <c r="V31" s="125">
        <v>0</v>
      </c>
      <c r="W31" s="126">
        <v>0</v>
      </c>
      <c r="X31" s="105">
        <v>0</v>
      </c>
      <c r="Y31" s="76">
        <v>6</v>
      </c>
      <c r="Z31" s="77">
        <v>0</v>
      </c>
      <c r="AA31" s="78">
        <v>0</v>
      </c>
    </row>
    <row r="32" spans="1:27" ht="14.25" customHeight="1" x14ac:dyDescent="0.2">
      <c r="A32" s="89" t="s">
        <v>175</v>
      </c>
      <c r="B32" s="4">
        <v>383</v>
      </c>
      <c r="C32" s="10">
        <f t="shared" si="0"/>
        <v>3</v>
      </c>
      <c r="D32" s="27">
        <v>4</v>
      </c>
      <c r="E32" s="28">
        <v>3</v>
      </c>
      <c r="F32" s="29">
        <v>0</v>
      </c>
      <c r="G32" s="151">
        <v>21.253263707571801</v>
      </c>
      <c r="H32" s="152">
        <v>0</v>
      </c>
      <c r="I32" s="153">
        <v>4.5691906005221927</v>
      </c>
      <c r="J32" s="154">
        <v>0</v>
      </c>
      <c r="K32" s="6">
        <v>93.994778067885122</v>
      </c>
      <c r="L32" s="57" t="s">
        <v>264</v>
      </c>
      <c r="M32" s="30">
        <v>4</v>
      </c>
      <c r="N32" s="31">
        <v>8</v>
      </c>
      <c r="O32" s="32">
        <v>1</v>
      </c>
      <c r="P32" s="33">
        <v>1</v>
      </c>
      <c r="Q32" s="34">
        <v>2</v>
      </c>
      <c r="R32" s="35">
        <v>1</v>
      </c>
      <c r="S32" s="51">
        <v>1</v>
      </c>
      <c r="T32" s="36" t="s">
        <v>264</v>
      </c>
      <c r="U32" s="124">
        <v>8</v>
      </c>
      <c r="V32" s="125">
        <v>0</v>
      </c>
      <c r="W32" s="126">
        <v>0</v>
      </c>
      <c r="X32" s="105">
        <v>0</v>
      </c>
      <c r="Y32" s="76">
        <v>4</v>
      </c>
      <c r="Z32" s="77">
        <v>0</v>
      </c>
      <c r="AA32" s="78">
        <v>0</v>
      </c>
    </row>
    <row r="33" spans="1:27" ht="14.25" customHeight="1" x14ac:dyDescent="0.2">
      <c r="A33" s="89" t="s">
        <v>174</v>
      </c>
      <c r="B33" s="4">
        <v>496</v>
      </c>
      <c r="C33" s="10">
        <f t="shared" si="0"/>
        <v>3</v>
      </c>
      <c r="D33" s="27">
        <v>4</v>
      </c>
      <c r="E33" s="28">
        <v>1</v>
      </c>
      <c r="F33" s="29">
        <v>0</v>
      </c>
      <c r="G33" s="151">
        <v>17.320564516129032</v>
      </c>
      <c r="H33" s="152">
        <v>0</v>
      </c>
      <c r="I33" s="153">
        <v>4.536290322580645</v>
      </c>
      <c r="J33" s="154">
        <v>0</v>
      </c>
      <c r="K33" s="6">
        <v>155.24193548387098</v>
      </c>
      <c r="L33" s="57" t="s">
        <v>264</v>
      </c>
      <c r="M33" s="30">
        <v>4</v>
      </c>
      <c r="N33" s="31">
        <v>16</v>
      </c>
      <c r="O33" s="32">
        <v>1</v>
      </c>
      <c r="P33" s="33">
        <v>1</v>
      </c>
      <c r="Q33" s="34">
        <v>1</v>
      </c>
      <c r="R33" s="35">
        <v>1</v>
      </c>
      <c r="S33" s="51">
        <v>1</v>
      </c>
      <c r="T33" s="36" t="s">
        <v>264</v>
      </c>
      <c r="U33" s="124">
        <v>8</v>
      </c>
      <c r="V33" s="125">
        <v>0</v>
      </c>
      <c r="W33" s="126">
        <v>0</v>
      </c>
      <c r="X33" s="105">
        <v>0</v>
      </c>
      <c r="Y33" s="76">
        <v>4</v>
      </c>
      <c r="Z33" s="77">
        <v>0</v>
      </c>
      <c r="AA33" s="78">
        <v>0</v>
      </c>
    </row>
    <row r="34" spans="1:27" ht="14.25" customHeight="1" x14ac:dyDescent="0.2">
      <c r="A34" s="89" t="s">
        <v>173</v>
      </c>
      <c r="B34" s="4">
        <v>428</v>
      </c>
      <c r="C34" s="10">
        <f t="shared" si="0"/>
        <v>4</v>
      </c>
      <c r="D34" s="27">
        <v>4</v>
      </c>
      <c r="E34" s="28">
        <v>17</v>
      </c>
      <c r="F34" s="29">
        <v>1</v>
      </c>
      <c r="G34" s="151">
        <v>28.897196261682243</v>
      </c>
      <c r="H34" s="152">
        <v>0</v>
      </c>
      <c r="I34" s="153">
        <v>3.1542056074766354</v>
      </c>
      <c r="J34" s="154">
        <v>0</v>
      </c>
      <c r="K34" s="6">
        <v>70.09345794392523</v>
      </c>
      <c r="L34" s="57" t="s">
        <v>264</v>
      </c>
      <c r="M34" s="30">
        <v>4</v>
      </c>
      <c r="N34" s="31">
        <v>12</v>
      </c>
      <c r="O34" s="32">
        <v>1</v>
      </c>
      <c r="P34" s="33">
        <v>1</v>
      </c>
      <c r="Q34" s="34">
        <v>1</v>
      </c>
      <c r="R34" s="35">
        <v>1</v>
      </c>
      <c r="S34" s="51">
        <v>1</v>
      </c>
      <c r="T34" s="36" t="s">
        <v>264</v>
      </c>
      <c r="U34" s="124">
        <v>8</v>
      </c>
      <c r="V34" s="125">
        <v>0</v>
      </c>
      <c r="W34" s="126">
        <v>0</v>
      </c>
      <c r="X34" s="105">
        <v>0</v>
      </c>
      <c r="Y34" s="76">
        <v>4</v>
      </c>
      <c r="Z34" s="77">
        <v>0</v>
      </c>
      <c r="AA34" s="78">
        <v>0</v>
      </c>
    </row>
    <row r="35" spans="1:27" ht="14.25" customHeight="1" x14ac:dyDescent="0.2">
      <c r="A35" s="89" t="s">
        <v>172</v>
      </c>
      <c r="B35" s="4">
        <v>879</v>
      </c>
      <c r="C35" s="10">
        <f t="shared" si="0"/>
        <v>3</v>
      </c>
      <c r="D35" s="27">
        <v>5</v>
      </c>
      <c r="E35" s="28">
        <v>4</v>
      </c>
      <c r="F35" s="29">
        <v>0</v>
      </c>
      <c r="G35" s="151">
        <v>13.651877133105803</v>
      </c>
      <c r="H35" s="152">
        <v>0</v>
      </c>
      <c r="I35" s="153">
        <v>0.62571103526734928</v>
      </c>
      <c r="J35" s="154">
        <v>0</v>
      </c>
      <c r="K35" s="6">
        <v>68.25938566552901</v>
      </c>
      <c r="L35" s="57" t="s">
        <v>264</v>
      </c>
      <c r="M35" s="30">
        <v>6</v>
      </c>
      <c r="N35" s="31">
        <v>2</v>
      </c>
      <c r="O35" s="32">
        <v>0</v>
      </c>
      <c r="P35" s="33">
        <v>2</v>
      </c>
      <c r="Q35" s="34">
        <v>3</v>
      </c>
      <c r="R35" s="35">
        <v>1</v>
      </c>
      <c r="S35" s="51">
        <v>1</v>
      </c>
      <c r="T35" s="36">
        <v>1</v>
      </c>
      <c r="U35" s="124">
        <v>8</v>
      </c>
      <c r="V35" s="125">
        <v>0</v>
      </c>
      <c r="W35" s="126">
        <v>0</v>
      </c>
      <c r="X35" s="105">
        <v>0</v>
      </c>
      <c r="Y35" s="76">
        <v>6</v>
      </c>
      <c r="Z35" s="77">
        <v>0</v>
      </c>
      <c r="AA35" s="78">
        <v>0</v>
      </c>
    </row>
    <row r="36" spans="1:27" ht="14.25" customHeight="1" x14ac:dyDescent="0.2">
      <c r="A36" s="89" t="s">
        <v>171</v>
      </c>
      <c r="B36" s="4">
        <v>375</v>
      </c>
      <c r="C36" s="10">
        <f t="shared" si="0"/>
        <v>1</v>
      </c>
      <c r="D36" s="27">
        <v>4</v>
      </c>
      <c r="E36" s="28">
        <v>2</v>
      </c>
      <c r="F36" s="29">
        <v>0</v>
      </c>
      <c r="G36" s="151">
        <v>26.664000000000001</v>
      </c>
      <c r="H36" s="152">
        <v>0</v>
      </c>
      <c r="I36" s="153">
        <v>6.1333333333333329</v>
      </c>
      <c r="J36" s="154">
        <v>0</v>
      </c>
      <c r="K36" s="6">
        <v>186.66666666666669</v>
      </c>
      <c r="L36" s="57" t="s">
        <v>264</v>
      </c>
      <c r="M36" s="30">
        <v>4</v>
      </c>
      <c r="N36" s="31">
        <v>0</v>
      </c>
      <c r="O36" s="32">
        <v>0</v>
      </c>
      <c r="P36" s="33">
        <v>1</v>
      </c>
      <c r="Q36" s="34">
        <v>0</v>
      </c>
      <c r="R36" s="35">
        <v>0</v>
      </c>
      <c r="S36" s="51">
        <v>1</v>
      </c>
      <c r="T36" s="36" t="s">
        <v>264</v>
      </c>
      <c r="U36" s="124">
        <v>8</v>
      </c>
      <c r="V36" s="125">
        <v>0</v>
      </c>
      <c r="W36" s="126">
        <v>0</v>
      </c>
      <c r="X36" s="105">
        <v>0</v>
      </c>
      <c r="Y36" s="76">
        <v>4</v>
      </c>
      <c r="Z36" s="77">
        <v>0</v>
      </c>
      <c r="AA36" s="78">
        <v>0</v>
      </c>
    </row>
    <row r="37" spans="1:27" ht="14.25" customHeight="1" x14ac:dyDescent="0.2">
      <c r="A37" s="89" t="s">
        <v>170</v>
      </c>
      <c r="B37" s="4">
        <v>576</v>
      </c>
      <c r="C37" s="10">
        <f t="shared" si="0"/>
        <v>2</v>
      </c>
      <c r="D37" s="27">
        <v>5</v>
      </c>
      <c r="E37" s="28">
        <v>2</v>
      </c>
      <c r="F37" s="29">
        <v>0</v>
      </c>
      <c r="G37" s="151">
        <v>20.465277777777779</v>
      </c>
      <c r="H37" s="152">
        <v>0</v>
      </c>
      <c r="I37" s="153">
        <v>4.3402777777777777</v>
      </c>
      <c r="J37" s="154">
        <v>0</v>
      </c>
      <c r="K37" s="6">
        <v>104.16666666666667</v>
      </c>
      <c r="L37" s="57" t="s">
        <v>264</v>
      </c>
      <c r="M37" s="30">
        <v>6</v>
      </c>
      <c r="N37" s="31">
        <v>3</v>
      </c>
      <c r="O37" s="32">
        <v>0</v>
      </c>
      <c r="P37" s="33">
        <v>2</v>
      </c>
      <c r="Q37" s="34">
        <v>0</v>
      </c>
      <c r="R37" s="35">
        <v>0</v>
      </c>
      <c r="S37" s="51">
        <v>1</v>
      </c>
      <c r="T37" s="36">
        <v>1</v>
      </c>
      <c r="U37" s="124">
        <v>8</v>
      </c>
      <c r="V37" s="125">
        <v>0</v>
      </c>
      <c r="W37" s="126">
        <v>0</v>
      </c>
      <c r="X37" s="105">
        <v>0</v>
      </c>
      <c r="Y37" s="76">
        <v>6</v>
      </c>
      <c r="Z37" s="77">
        <v>0</v>
      </c>
      <c r="AA37" s="78">
        <v>0</v>
      </c>
    </row>
    <row r="38" spans="1:27" ht="14.25" customHeight="1" x14ac:dyDescent="0.2">
      <c r="A38" s="89" t="s">
        <v>169</v>
      </c>
      <c r="B38" s="4">
        <v>252</v>
      </c>
      <c r="C38" s="10">
        <f t="shared" si="0"/>
        <v>3</v>
      </c>
      <c r="D38" s="27">
        <v>4</v>
      </c>
      <c r="E38" s="28">
        <v>2</v>
      </c>
      <c r="F38" s="29">
        <v>0</v>
      </c>
      <c r="G38" s="151">
        <v>69.587301587301582</v>
      </c>
      <c r="H38" s="152">
        <v>1</v>
      </c>
      <c r="I38" s="153">
        <v>14.682539682539684</v>
      </c>
      <c r="J38" s="154">
        <v>1</v>
      </c>
      <c r="K38" s="6">
        <v>126.98412698412697</v>
      </c>
      <c r="L38" s="57" t="s">
        <v>264</v>
      </c>
      <c r="M38" s="30">
        <v>4</v>
      </c>
      <c r="N38" s="31">
        <v>2</v>
      </c>
      <c r="O38" s="32">
        <v>0</v>
      </c>
      <c r="P38" s="33">
        <v>1</v>
      </c>
      <c r="Q38" s="34">
        <v>0</v>
      </c>
      <c r="R38" s="35">
        <v>0</v>
      </c>
      <c r="S38" s="51">
        <v>1</v>
      </c>
      <c r="T38" s="36" t="s">
        <v>264</v>
      </c>
      <c r="U38" s="124">
        <v>8</v>
      </c>
      <c r="V38" s="125">
        <v>0</v>
      </c>
      <c r="W38" s="126">
        <v>0</v>
      </c>
      <c r="X38" s="105">
        <v>0</v>
      </c>
      <c r="Y38" s="76">
        <v>4</v>
      </c>
      <c r="Z38" s="77">
        <v>0</v>
      </c>
      <c r="AA38" s="78">
        <v>0</v>
      </c>
    </row>
    <row r="39" spans="1:27" ht="14.25" customHeight="1" x14ac:dyDescent="0.2">
      <c r="A39" s="89" t="s">
        <v>168</v>
      </c>
      <c r="B39" s="4">
        <v>949</v>
      </c>
      <c r="C39" s="10">
        <f t="shared" si="0"/>
        <v>2</v>
      </c>
      <c r="D39" s="27">
        <v>5</v>
      </c>
      <c r="E39" s="28">
        <v>1</v>
      </c>
      <c r="F39" s="29">
        <v>0</v>
      </c>
      <c r="G39" s="151">
        <v>0</v>
      </c>
      <c r="H39" s="152">
        <v>0</v>
      </c>
      <c r="I39" s="153">
        <v>0</v>
      </c>
      <c r="J39" s="154">
        <v>0</v>
      </c>
      <c r="K39" s="6">
        <v>21.074815595363539</v>
      </c>
      <c r="L39" s="57" t="s">
        <v>264</v>
      </c>
      <c r="M39" s="30">
        <v>6</v>
      </c>
      <c r="N39" s="31">
        <v>0</v>
      </c>
      <c r="O39" s="32">
        <v>0</v>
      </c>
      <c r="P39" s="33">
        <v>2</v>
      </c>
      <c r="Q39" s="34">
        <v>1</v>
      </c>
      <c r="R39" s="35">
        <v>0</v>
      </c>
      <c r="S39" s="51">
        <v>1</v>
      </c>
      <c r="T39" s="36">
        <v>1</v>
      </c>
      <c r="U39" s="124">
        <v>8</v>
      </c>
      <c r="V39" s="125">
        <v>0</v>
      </c>
      <c r="W39" s="126">
        <v>0</v>
      </c>
      <c r="X39" s="105">
        <v>0</v>
      </c>
      <c r="Y39" s="76">
        <v>6</v>
      </c>
      <c r="Z39" s="77">
        <v>0</v>
      </c>
      <c r="AA39" s="78">
        <v>0</v>
      </c>
    </row>
    <row r="40" spans="1:27" ht="14.25" customHeight="1" x14ac:dyDescent="0.2">
      <c r="A40" s="89" t="s">
        <v>167</v>
      </c>
      <c r="B40" s="4">
        <v>888</v>
      </c>
      <c r="C40" s="10">
        <f t="shared" si="0"/>
        <v>6</v>
      </c>
      <c r="D40" s="27">
        <v>5</v>
      </c>
      <c r="E40" s="28">
        <v>5</v>
      </c>
      <c r="F40" s="29">
        <v>1</v>
      </c>
      <c r="G40" s="151">
        <v>13.611486486486486</v>
      </c>
      <c r="H40" s="152">
        <v>0</v>
      </c>
      <c r="I40" s="153">
        <v>5.7995495495495497</v>
      </c>
      <c r="J40" s="154">
        <v>0</v>
      </c>
      <c r="K40" s="6">
        <v>43.918918918918919</v>
      </c>
      <c r="L40" s="57" t="s">
        <v>264</v>
      </c>
      <c r="M40" s="30">
        <v>6</v>
      </c>
      <c r="N40" s="31">
        <v>11</v>
      </c>
      <c r="O40" s="32">
        <v>1</v>
      </c>
      <c r="P40" s="33">
        <v>2</v>
      </c>
      <c r="Q40" s="34">
        <v>1</v>
      </c>
      <c r="R40" s="35">
        <v>0</v>
      </c>
      <c r="S40" s="51">
        <v>1</v>
      </c>
      <c r="T40" s="36">
        <v>1</v>
      </c>
      <c r="U40" s="124">
        <v>8</v>
      </c>
      <c r="V40" s="125">
        <v>100</v>
      </c>
      <c r="W40" s="126">
        <v>1</v>
      </c>
      <c r="X40" s="105">
        <v>0</v>
      </c>
      <c r="Y40" s="76">
        <v>6</v>
      </c>
      <c r="Z40" s="77">
        <v>16</v>
      </c>
      <c r="AA40" s="78">
        <v>1</v>
      </c>
    </row>
    <row r="41" spans="1:27" ht="14.25" customHeight="1" x14ac:dyDescent="0.2">
      <c r="A41" s="89" t="s">
        <v>166</v>
      </c>
      <c r="B41" s="4">
        <v>1234</v>
      </c>
      <c r="C41" s="10">
        <f t="shared" si="0"/>
        <v>7</v>
      </c>
      <c r="D41" s="27">
        <v>15</v>
      </c>
      <c r="E41" s="28">
        <v>10</v>
      </c>
      <c r="F41" s="29">
        <v>0</v>
      </c>
      <c r="G41" s="151">
        <v>35.494327390599679</v>
      </c>
      <c r="H41" s="152">
        <v>1</v>
      </c>
      <c r="I41" s="153">
        <v>8.3063209076175042</v>
      </c>
      <c r="J41" s="154">
        <v>1</v>
      </c>
      <c r="K41" s="6">
        <v>72.933549432739056</v>
      </c>
      <c r="L41" s="57">
        <v>1</v>
      </c>
      <c r="M41" s="30">
        <v>9</v>
      </c>
      <c r="N41" s="31">
        <v>54</v>
      </c>
      <c r="O41" s="32">
        <v>1</v>
      </c>
      <c r="P41" s="33">
        <v>2</v>
      </c>
      <c r="Q41" s="34">
        <v>2</v>
      </c>
      <c r="R41" s="35">
        <v>1</v>
      </c>
      <c r="S41" s="51">
        <v>1</v>
      </c>
      <c r="T41" s="36">
        <v>1</v>
      </c>
      <c r="U41" s="124">
        <v>8</v>
      </c>
      <c r="V41" s="125">
        <v>0</v>
      </c>
      <c r="W41" s="126">
        <v>0</v>
      </c>
      <c r="X41" s="105">
        <v>0</v>
      </c>
      <c r="Y41" s="76">
        <v>20</v>
      </c>
      <c r="Z41" s="77">
        <v>10</v>
      </c>
      <c r="AA41" s="78">
        <v>0</v>
      </c>
    </row>
    <row r="42" spans="1:27" ht="14.25" customHeight="1" x14ac:dyDescent="0.2">
      <c r="A42" s="89" t="s">
        <v>165</v>
      </c>
      <c r="B42" s="4">
        <v>373</v>
      </c>
      <c r="C42" s="10">
        <f t="shared" si="0"/>
        <v>5</v>
      </c>
      <c r="D42" s="27">
        <v>4</v>
      </c>
      <c r="E42" s="28">
        <v>2</v>
      </c>
      <c r="F42" s="29">
        <v>0</v>
      </c>
      <c r="G42" s="151">
        <v>20.211796246648795</v>
      </c>
      <c r="H42" s="152">
        <v>0</v>
      </c>
      <c r="I42" s="153">
        <v>6.7024128686327078</v>
      </c>
      <c r="J42" s="154">
        <v>0</v>
      </c>
      <c r="K42" s="6">
        <v>134.04825737265415</v>
      </c>
      <c r="L42" s="57" t="s">
        <v>264</v>
      </c>
      <c r="M42" s="30">
        <v>4</v>
      </c>
      <c r="N42" s="31">
        <v>10</v>
      </c>
      <c r="O42" s="32">
        <v>1</v>
      </c>
      <c r="P42" s="33">
        <v>1</v>
      </c>
      <c r="Q42" s="34">
        <v>1</v>
      </c>
      <c r="R42" s="35">
        <v>1</v>
      </c>
      <c r="S42" s="51">
        <v>1</v>
      </c>
      <c r="T42" s="36" t="s">
        <v>264</v>
      </c>
      <c r="U42" s="124">
        <v>8</v>
      </c>
      <c r="V42" s="125">
        <v>100</v>
      </c>
      <c r="W42" s="126">
        <v>1</v>
      </c>
      <c r="X42" s="105">
        <v>0</v>
      </c>
      <c r="Y42" s="76">
        <v>4</v>
      </c>
      <c r="Z42" s="77">
        <v>7</v>
      </c>
      <c r="AA42" s="78">
        <v>1</v>
      </c>
    </row>
    <row r="43" spans="1:27" ht="14.25" customHeight="1" x14ac:dyDescent="0.2">
      <c r="A43" s="89" t="s">
        <v>164</v>
      </c>
      <c r="B43" s="4">
        <v>852</v>
      </c>
      <c r="C43" s="10">
        <f t="shared" si="0"/>
        <v>2</v>
      </c>
      <c r="D43" s="27">
        <v>5</v>
      </c>
      <c r="E43" s="28">
        <v>2</v>
      </c>
      <c r="F43" s="29">
        <v>0</v>
      </c>
      <c r="G43" s="151">
        <v>11.737089201877934</v>
      </c>
      <c r="H43" s="152">
        <v>0</v>
      </c>
      <c r="I43" s="153">
        <v>2.875586854460094</v>
      </c>
      <c r="J43" s="154">
        <v>0</v>
      </c>
      <c r="K43" s="6">
        <v>0</v>
      </c>
      <c r="L43" s="57" t="s">
        <v>264</v>
      </c>
      <c r="M43" s="30">
        <v>6</v>
      </c>
      <c r="N43" s="31">
        <v>1</v>
      </c>
      <c r="O43" s="32">
        <v>0</v>
      </c>
      <c r="P43" s="33">
        <v>2</v>
      </c>
      <c r="Q43" s="34">
        <v>1</v>
      </c>
      <c r="R43" s="35">
        <v>0</v>
      </c>
      <c r="S43" s="51">
        <v>1</v>
      </c>
      <c r="T43" s="36">
        <v>1</v>
      </c>
      <c r="U43" s="124">
        <v>8</v>
      </c>
      <c r="V43" s="125">
        <v>0</v>
      </c>
      <c r="W43" s="126">
        <v>0</v>
      </c>
      <c r="X43" s="105">
        <v>0</v>
      </c>
      <c r="Y43" s="76">
        <v>6</v>
      </c>
      <c r="Z43" s="77">
        <v>3</v>
      </c>
      <c r="AA43" s="78">
        <v>0</v>
      </c>
    </row>
    <row r="44" spans="1:27" ht="14.25" customHeight="1" x14ac:dyDescent="0.2">
      <c r="A44" s="89" t="s">
        <v>163</v>
      </c>
      <c r="B44" s="4">
        <v>303</v>
      </c>
      <c r="C44" s="10">
        <f t="shared" si="0"/>
        <v>7</v>
      </c>
      <c r="D44" s="27">
        <v>4</v>
      </c>
      <c r="E44" s="28">
        <v>5</v>
      </c>
      <c r="F44" s="29">
        <v>1</v>
      </c>
      <c r="G44" s="151">
        <v>34.069306930693067</v>
      </c>
      <c r="H44" s="152">
        <v>1</v>
      </c>
      <c r="I44" s="153">
        <v>8.7458745874587471</v>
      </c>
      <c r="J44" s="154">
        <v>1</v>
      </c>
      <c r="K44" s="6">
        <v>165.01650165016503</v>
      </c>
      <c r="L44" s="57" t="s">
        <v>264</v>
      </c>
      <c r="M44" s="30">
        <v>4</v>
      </c>
      <c r="N44" s="31">
        <v>10</v>
      </c>
      <c r="O44" s="32">
        <v>1</v>
      </c>
      <c r="P44" s="33">
        <v>1</v>
      </c>
      <c r="Q44" s="34">
        <v>3</v>
      </c>
      <c r="R44" s="35">
        <v>1</v>
      </c>
      <c r="S44" s="51">
        <v>1</v>
      </c>
      <c r="T44" s="36" t="s">
        <v>264</v>
      </c>
      <c r="U44" s="124">
        <v>8</v>
      </c>
      <c r="V44" s="125">
        <v>100</v>
      </c>
      <c r="W44" s="126">
        <v>1</v>
      </c>
      <c r="X44" s="105">
        <v>0</v>
      </c>
      <c r="Y44" s="76">
        <v>4</v>
      </c>
      <c r="Z44" s="77">
        <v>0</v>
      </c>
      <c r="AA44" s="78">
        <v>0</v>
      </c>
    </row>
    <row r="45" spans="1:27" ht="14.25" customHeight="1" x14ac:dyDescent="0.2">
      <c r="A45" s="89" t="s">
        <v>162</v>
      </c>
      <c r="B45" s="4">
        <v>468</v>
      </c>
      <c r="C45" s="10">
        <f t="shared" si="0"/>
        <v>3</v>
      </c>
      <c r="D45" s="27">
        <v>4</v>
      </c>
      <c r="E45" s="28">
        <v>2</v>
      </c>
      <c r="F45" s="29">
        <v>0</v>
      </c>
      <c r="G45" s="151">
        <v>6.3696581196581192</v>
      </c>
      <c r="H45" s="152">
        <v>0</v>
      </c>
      <c r="I45" s="153">
        <v>0.53418803418803418</v>
      </c>
      <c r="J45" s="154">
        <v>0</v>
      </c>
      <c r="K45" s="6">
        <v>42.735042735042732</v>
      </c>
      <c r="L45" s="57" t="s">
        <v>264</v>
      </c>
      <c r="M45" s="30">
        <v>4</v>
      </c>
      <c r="N45" s="31">
        <v>4</v>
      </c>
      <c r="O45" s="32">
        <v>1</v>
      </c>
      <c r="P45" s="33">
        <v>1</v>
      </c>
      <c r="Q45" s="34">
        <v>1</v>
      </c>
      <c r="R45" s="35">
        <v>1</v>
      </c>
      <c r="S45" s="51">
        <v>1</v>
      </c>
      <c r="T45" s="36" t="s">
        <v>264</v>
      </c>
      <c r="U45" s="124">
        <v>8</v>
      </c>
      <c r="V45" s="125">
        <v>0</v>
      </c>
      <c r="W45" s="126">
        <v>0</v>
      </c>
      <c r="X45" s="105">
        <v>0</v>
      </c>
      <c r="Y45" s="76">
        <v>4</v>
      </c>
      <c r="Z45" s="77">
        <v>0</v>
      </c>
      <c r="AA45" s="78">
        <v>0</v>
      </c>
    </row>
    <row r="46" spans="1:27" ht="14.25" customHeight="1" x14ac:dyDescent="0.2">
      <c r="A46" s="89" t="s">
        <v>161</v>
      </c>
      <c r="B46" s="4">
        <v>1331</v>
      </c>
      <c r="C46" s="10">
        <f t="shared" si="0"/>
        <v>3</v>
      </c>
      <c r="D46" s="27">
        <v>15</v>
      </c>
      <c r="E46" s="28">
        <v>9</v>
      </c>
      <c r="F46" s="29">
        <v>0</v>
      </c>
      <c r="G46" s="151">
        <v>7.5131480090157776</v>
      </c>
      <c r="H46" s="152">
        <v>0</v>
      </c>
      <c r="I46" s="153">
        <v>0.75131480090157776</v>
      </c>
      <c r="J46" s="154">
        <v>0</v>
      </c>
      <c r="K46" s="6">
        <v>45.078888054094662</v>
      </c>
      <c r="L46" s="57">
        <v>0</v>
      </c>
      <c r="M46" s="30">
        <v>9</v>
      </c>
      <c r="N46" s="31">
        <v>4</v>
      </c>
      <c r="O46" s="32">
        <v>0</v>
      </c>
      <c r="P46" s="33">
        <v>2</v>
      </c>
      <c r="Q46" s="34">
        <v>2</v>
      </c>
      <c r="R46" s="35">
        <v>1</v>
      </c>
      <c r="S46" s="51">
        <v>1</v>
      </c>
      <c r="T46" s="36">
        <v>1</v>
      </c>
      <c r="U46" s="124">
        <v>8</v>
      </c>
      <c r="V46" s="125">
        <v>0</v>
      </c>
      <c r="W46" s="126">
        <v>0</v>
      </c>
      <c r="X46" s="105">
        <v>0</v>
      </c>
      <c r="Y46" s="76">
        <v>20</v>
      </c>
      <c r="Z46" s="77">
        <v>0</v>
      </c>
      <c r="AA46" s="78">
        <v>0</v>
      </c>
    </row>
    <row r="47" spans="1:27" ht="14.25" customHeight="1" x14ac:dyDescent="0.2">
      <c r="A47" s="89" t="s">
        <v>160</v>
      </c>
      <c r="B47" s="4">
        <v>385</v>
      </c>
      <c r="C47" s="10">
        <f t="shared" si="0"/>
        <v>3</v>
      </c>
      <c r="D47" s="27">
        <v>4</v>
      </c>
      <c r="E47" s="28">
        <v>3</v>
      </c>
      <c r="F47" s="29">
        <v>0</v>
      </c>
      <c r="G47" s="151">
        <v>15.714285714285714</v>
      </c>
      <c r="H47" s="152">
        <v>0</v>
      </c>
      <c r="I47" s="153">
        <v>2.8571428571428572</v>
      </c>
      <c r="J47" s="154">
        <v>0</v>
      </c>
      <c r="K47" s="6">
        <v>124.67532467532467</v>
      </c>
      <c r="L47" s="57" t="s">
        <v>264</v>
      </c>
      <c r="M47" s="30">
        <v>4</v>
      </c>
      <c r="N47" s="31">
        <v>8</v>
      </c>
      <c r="O47" s="32">
        <v>1</v>
      </c>
      <c r="P47" s="33">
        <v>1</v>
      </c>
      <c r="Q47" s="34">
        <v>1</v>
      </c>
      <c r="R47" s="35">
        <v>1</v>
      </c>
      <c r="S47" s="51">
        <v>1</v>
      </c>
      <c r="T47" s="36" t="s">
        <v>264</v>
      </c>
      <c r="U47" s="124">
        <v>8</v>
      </c>
      <c r="V47" s="125">
        <v>0</v>
      </c>
      <c r="W47" s="126">
        <v>0</v>
      </c>
      <c r="X47" s="105">
        <v>0</v>
      </c>
      <c r="Y47" s="76">
        <v>4</v>
      </c>
      <c r="Z47" s="77">
        <v>1</v>
      </c>
      <c r="AA47" s="78">
        <v>0</v>
      </c>
    </row>
    <row r="48" spans="1:27" ht="14.25" customHeight="1" x14ac:dyDescent="0.2">
      <c r="A48" s="89" t="s">
        <v>159</v>
      </c>
      <c r="B48" s="4">
        <v>510</v>
      </c>
      <c r="C48" s="10">
        <f t="shared" si="0"/>
        <v>4</v>
      </c>
      <c r="D48" s="27">
        <v>5</v>
      </c>
      <c r="E48" s="28">
        <v>7</v>
      </c>
      <c r="F48" s="29">
        <v>1</v>
      </c>
      <c r="G48" s="151">
        <v>8.8372549019607849</v>
      </c>
      <c r="H48" s="152">
        <v>0</v>
      </c>
      <c r="I48" s="153">
        <v>5.2941176470588234</v>
      </c>
      <c r="J48" s="154">
        <v>0</v>
      </c>
      <c r="K48" s="6">
        <v>72.54901960784315</v>
      </c>
      <c r="L48" s="57" t="s">
        <v>264</v>
      </c>
      <c r="M48" s="30">
        <v>6</v>
      </c>
      <c r="N48" s="31">
        <v>7</v>
      </c>
      <c r="O48" s="32">
        <v>1</v>
      </c>
      <c r="P48" s="33">
        <v>2</v>
      </c>
      <c r="Q48" s="34">
        <v>1</v>
      </c>
      <c r="R48" s="35">
        <v>0</v>
      </c>
      <c r="S48" s="51">
        <v>1</v>
      </c>
      <c r="T48" s="36">
        <v>1</v>
      </c>
      <c r="U48" s="124">
        <v>8</v>
      </c>
      <c r="V48" s="125">
        <v>0</v>
      </c>
      <c r="W48" s="126">
        <v>0</v>
      </c>
      <c r="X48" s="105">
        <v>0</v>
      </c>
      <c r="Y48" s="76">
        <v>6</v>
      </c>
      <c r="Z48" s="77">
        <v>1</v>
      </c>
      <c r="AA48" s="78">
        <v>0</v>
      </c>
    </row>
    <row r="49" spans="1:27" ht="14.25" customHeight="1" x14ac:dyDescent="0.2">
      <c r="A49" s="89" t="s">
        <v>158</v>
      </c>
      <c r="B49" s="4">
        <v>860</v>
      </c>
      <c r="C49" s="10">
        <f t="shared" si="0"/>
        <v>3</v>
      </c>
      <c r="D49" s="27">
        <v>5</v>
      </c>
      <c r="E49" s="28">
        <v>5</v>
      </c>
      <c r="F49" s="29">
        <v>1</v>
      </c>
      <c r="G49" s="151">
        <v>18.331395348837209</v>
      </c>
      <c r="H49" s="152">
        <v>0</v>
      </c>
      <c r="I49" s="153">
        <v>1.9767441860465116</v>
      </c>
      <c r="J49" s="154">
        <v>0</v>
      </c>
      <c r="K49" s="6">
        <v>93.023255813953483</v>
      </c>
      <c r="L49" s="57" t="s">
        <v>264</v>
      </c>
      <c r="M49" s="30">
        <v>6</v>
      </c>
      <c r="N49" s="31">
        <v>1</v>
      </c>
      <c r="O49" s="32">
        <v>0</v>
      </c>
      <c r="P49" s="33">
        <v>2</v>
      </c>
      <c r="Q49" s="34">
        <v>1</v>
      </c>
      <c r="R49" s="35">
        <v>0</v>
      </c>
      <c r="S49" s="51">
        <v>1</v>
      </c>
      <c r="T49" s="36">
        <v>1</v>
      </c>
      <c r="U49" s="124">
        <v>8</v>
      </c>
      <c r="V49" s="125">
        <v>0</v>
      </c>
      <c r="W49" s="126">
        <v>0</v>
      </c>
      <c r="X49" s="105">
        <v>0</v>
      </c>
      <c r="Y49" s="76">
        <v>6</v>
      </c>
      <c r="Z49" s="77">
        <v>0</v>
      </c>
      <c r="AA49" s="78">
        <v>0</v>
      </c>
    </row>
    <row r="50" spans="1:27" ht="14.25" customHeight="1" x14ac:dyDescent="0.2">
      <c r="A50" s="89" t="s">
        <v>157</v>
      </c>
      <c r="B50" s="4">
        <v>172</v>
      </c>
      <c r="C50" s="10">
        <f t="shared" si="0"/>
        <v>3</v>
      </c>
      <c r="D50" s="27">
        <v>4</v>
      </c>
      <c r="E50" s="28">
        <v>1</v>
      </c>
      <c r="F50" s="29">
        <v>0</v>
      </c>
      <c r="G50" s="151">
        <v>19.308139534883722</v>
      </c>
      <c r="H50" s="152">
        <v>0</v>
      </c>
      <c r="I50" s="153">
        <v>7.8488372093023253</v>
      </c>
      <c r="J50" s="154">
        <v>1</v>
      </c>
      <c r="K50" s="6">
        <v>116.27906976744185</v>
      </c>
      <c r="L50" s="57" t="s">
        <v>264</v>
      </c>
      <c r="M50" s="30">
        <v>4</v>
      </c>
      <c r="N50" s="31">
        <v>1</v>
      </c>
      <c r="O50" s="32">
        <v>0</v>
      </c>
      <c r="P50" s="33">
        <v>1</v>
      </c>
      <c r="Q50" s="34">
        <v>1</v>
      </c>
      <c r="R50" s="35">
        <v>1</v>
      </c>
      <c r="S50" s="51">
        <v>1</v>
      </c>
      <c r="T50" s="36" t="s">
        <v>264</v>
      </c>
      <c r="U50" s="124">
        <v>8</v>
      </c>
      <c r="V50" s="125">
        <v>0</v>
      </c>
      <c r="W50" s="126">
        <v>0</v>
      </c>
      <c r="X50" s="105">
        <v>0</v>
      </c>
      <c r="Y50" s="76">
        <v>4</v>
      </c>
      <c r="Z50" s="77">
        <v>3</v>
      </c>
      <c r="AA50" s="78">
        <v>0</v>
      </c>
    </row>
    <row r="51" spans="1:27" ht="14.25" customHeight="1" x14ac:dyDescent="0.2">
      <c r="A51" s="89" t="s">
        <v>156</v>
      </c>
      <c r="B51" s="4">
        <v>2503</v>
      </c>
      <c r="C51" s="10">
        <f t="shared" si="0"/>
        <v>4</v>
      </c>
      <c r="D51" s="27">
        <v>15</v>
      </c>
      <c r="E51" s="28">
        <v>5</v>
      </c>
      <c r="F51" s="29">
        <v>0</v>
      </c>
      <c r="G51" s="151">
        <v>9.0711146624051135</v>
      </c>
      <c r="H51" s="152">
        <v>0</v>
      </c>
      <c r="I51" s="153">
        <v>2.0175789053136239</v>
      </c>
      <c r="J51" s="154">
        <v>0</v>
      </c>
      <c r="K51" s="6">
        <v>12.78465840990811</v>
      </c>
      <c r="L51" s="57">
        <v>0</v>
      </c>
      <c r="M51" s="30">
        <v>9</v>
      </c>
      <c r="N51" s="31">
        <v>10</v>
      </c>
      <c r="O51" s="32">
        <v>1</v>
      </c>
      <c r="P51" s="33">
        <v>2</v>
      </c>
      <c r="Q51" s="34">
        <v>2</v>
      </c>
      <c r="R51" s="35">
        <v>1</v>
      </c>
      <c r="S51" s="51">
        <v>1</v>
      </c>
      <c r="T51" s="36">
        <v>1</v>
      </c>
      <c r="U51" s="124">
        <v>8</v>
      </c>
      <c r="V51" s="125">
        <v>0</v>
      </c>
      <c r="W51" s="126">
        <v>0</v>
      </c>
      <c r="X51" s="105">
        <v>0</v>
      </c>
      <c r="Y51" s="76">
        <v>20</v>
      </c>
      <c r="Z51" s="77">
        <v>14</v>
      </c>
      <c r="AA51" s="78">
        <v>0</v>
      </c>
    </row>
    <row r="52" spans="1:27" ht="14.25" customHeight="1" x14ac:dyDescent="0.2">
      <c r="A52" s="89" t="s">
        <v>155</v>
      </c>
      <c r="B52" s="4">
        <v>514</v>
      </c>
      <c r="C52" s="10">
        <f t="shared" si="0"/>
        <v>3</v>
      </c>
      <c r="D52" s="27">
        <v>5</v>
      </c>
      <c r="E52" s="28">
        <v>2</v>
      </c>
      <c r="F52" s="29">
        <v>0</v>
      </c>
      <c r="G52" s="151">
        <v>10.503891050583658</v>
      </c>
      <c r="H52" s="152">
        <v>0</v>
      </c>
      <c r="I52" s="153">
        <v>2.2373540856031129</v>
      </c>
      <c r="J52" s="154">
        <v>0</v>
      </c>
      <c r="K52" s="6">
        <v>62.2568093385214</v>
      </c>
      <c r="L52" s="57" t="s">
        <v>264</v>
      </c>
      <c r="M52" s="30">
        <v>6</v>
      </c>
      <c r="N52" s="31">
        <v>6</v>
      </c>
      <c r="O52" s="32">
        <v>1</v>
      </c>
      <c r="P52" s="33">
        <v>2</v>
      </c>
      <c r="Q52" s="34">
        <v>1</v>
      </c>
      <c r="R52" s="35">
        <v>0</v>
      </c>
      <c r="S52" s="51">
        <v>1</v>
      </c>
      <c r="T52" s="36">
        <v>1</v>
      </c>
      <c r="U52" s="124">
        <v>8</v>
      </c>
      <c r="V52" s="125">
        <v>0</v>
      </c>
      <c r="W52" s="126">
        <v>0</v>
      </c>
      <c r="X52" s="105">
        <v>0</v>
      </c>
      <c r="Y52" s="76">
        <v>6</v>
      </c>
      <c r="Z52" s="77">
        <v>0</v>
      </c>
      <c r="AA52" s="78">
        <v>0</v>
      </c>
    </row>
    <row r="53" spans="1:27" ht="14.25" customHeight="1" x14ac:dyDescent="0.2">
      <c r="A53" s="89" t="s">
        <v>154</v>
      </c>
      <c r="B53" s="4">
        <v>462</v>
      </c>
      <c r="C53" s="10">
        <f t="shared" si="0"/>
        <v>3</v>
      </c>
      <c r="D53" s="27">
        <v>4</v>
      </c>
      <c r="E53" s="28">
        <v>2</v>
      </c>
      <c r="F53" s="29">
        <v>0</v>
      </c>
      <c r="G53" s="151">
        <v>24.235930735930737</v>
      </c>
      <c r="H53" s="152">
        <v>0</v>
      </c>
      <c r="I53" s="153">
        <v>7.5757575757575761</v>
      </c>
      <c r="J53" s="154">
        <v>1</v>
      </c>
      <c r="K53" s="6">
        <v>119.04761904761904</v>
      </c>
      <c r="L53" s="57" t="s">
        <v>264</v>
      </c>
      <c r="M53" s="30">
        <v>4</v>
      </c>
      <c r="N53" s="31">
        <v>2</v>
      </c>
      <c r="O53" s="32">
        <v>0</v>
      </c>
      <c r="P53" s="33">
        <v>1</v>
      </c>
      <c r="Q53" s="34">
        <v>1</v>
      </c>
      <c r="R53" s="35">
        <v>1</v>
      </c>
      <c r="S53" s="51">
        <v>1</v>
      </c>
      <c r="T53" s="36" t="s">
        <v>264</v>
      </c>
      <c r="U53" s="124">
        <v>8</v>
      </c>
      <c r="V53" s="125">
        <v>0</v>
      </c>
      <c r="W53" s="126">
        <v>0</v>
      </c>
      <c r="X53" s="105">
        <v>0</v>
      </c>
      <c r="Y53" s="76">
        <v>4</v>
      </c>
      <c r="Z53" s="77">
        <v>0</v>
      </c>
      <c r="AA53" s="78">
        <v>0</v>
      </c>
    </row>
    <row r="54" spans="1:27" ht="14.25" customHeight="1" x14ac:dyDescent="0.2">
      <c r="A54" s="89" t="s">
        <v>153</v>
      </c>
      <c r="B54" s="4">
        <v>356</v>
      </c>
      <c r="C54" s="10">
        <f t="shared" si="0"/>
        <v>7</v>
      </c>
      <c r="D54" s="27">
        <v>4</v>
      </c>
      <c r="E54" s="28">
        <v>4</v>
      </c>
      <c r="F54" s="29">
        <v>1</v>
      </c>
      <c r="G54" s="151">
        <v>43.592696629213485</v>
      </c>
      <c r="H54" s="152">
        <v>1</v>
      </c>
      <c r="I54" s="153">
        <v>6.8820224719101128</v>
      </c>
      <c r="J54" s="154">
        <v>0</v>
      </c>
      <c r="K54" s="6">
        <v>216.29213483146069</v>
      </c>
      <c r="L54" s="57" t="s">
        <v>264</v>
      </c>
      <c r="M54" s="30">
        <v>4</v>
      </c>
      <c r="N54" s="31">
        <v>9</v>
      </c>
      <c r="O54" s="32">
        <v>1</v>
      </c>
      <c r="P54" s="33">
        <v>1</v>
      </c>
      <c r="Q54" s="34">
        <v>1</v>
      </c>
      <c r="R54" s="35">
        <v>1</v>
      </c>
      <c r="S54" s="51">
        <v>1</v>
      </c>
      <c r="T54" s="36" t="s">
        <v>264</v>
      </c>
      <c r="U54" s="124">
        <v>8</v>
      </c>
      <c r="V54" s="125">
        <v>0</v>
      </c>
      <c r="W54" s="126">
        <v>0</v>
      </c>
      <c r="X54" s="105">
        <v>1</v>
      </c>
      <c r="Y54" s="76">
        <v>4</v>
      </c>
      <c r="Z54" s="77">
        <v>5</v>
      </c>
      <c r="AA54" s="78">
        <v>1</v>
      </c>
    </row>
    <row r="55" spans="1:27" ht="14.25" customHeight="1" x14ac:dyDescent="0.2">
      <c r="A55" s="89" t="s">
        <v>152</v>
      </c>
      <c r="B55" s="4">
        <v>1467</v>
      </c>
      <c r="C55" s="10">
        <f t="shared" si="0"/>
        <v>2</v>
      </c>
      <c r="D55" s="27">
        <v>15</v>
      </c>
      <c r="E55" s="28">
        <v>3</v>
      </c>
      <c r="F55" s="29">
        <v>0</v>
      </c>
      <c r="G55" s="151">
        <v>11.087934560327199</v>
      </c>
      <c r="H55" s="152">
        <v>0</v>
      </c>
      <c r="I55" s="153">
        <v>2.6925698704839811</v>
      </c>
      <c r="J55" s="154">
        <v>0</v>
      </c>
      <c r="K55" s="6">
        <v>10.906612133605998</v>
      </c>
      <c r="L55" s="57">
        <v>0</v>
      </c>
      <c r="M55" s="30">
        <v>9</v>
      </c>
      <c r="N55" s="31">
        <v>1</v>
      </c>
      <c r="O55" s="32">
        <v>0</v>
      </c>
      <c r="P55" s="33">
        <v>2</v>
      </c>
      <c r="Q55" s="34">
        <v>1</v>
      </c>
      <c r="R55" s="35">
        <v>0</v>
      </c>
      <c r="S55" s="51">
        <v>1</v>
      </c>
      <c r="T55" s="36">
        <v>1</v>
      </c>
      <c r="U55" s="124">
        <v>8</v>
      </c>
      <c r="V55" s="125">
        <v>50</v>
      </c>
      <c r="W55" s="126">
        <v>0</v>
      </c>
      <c r="X55" s="105">
        <v>0</v>
      </c>
      <c r="Y55" s="76">
        <v>20</v>
      </c>
      <c r="Z55" s="77">
        <v>0</v>
      </c>
      <c r="AA55" s="78">
        <v>0</v>
      </c>
    </row>
    <row r="56" spans="1:27" ht="14.25" customHeight="1" x14ac:dyDescent="0.2">
      <c r="A56" s="89" t="s">
        <v>151</v>
      </c>
      <c r="B56" s="4">
        <v>1394</v>
      </c>
      <c r="C56" s="5">
        <f t="shared" si="0"/>
        <v>4</v>
      </c>
      <c r="D56" s="27">
        <v>15</v>
      </c>
      <c r="E56" s="28">
        <v>6</v>
      </c>
      <c r="F56" s="29">
        <v>0</v>
      </c>
      <c r="G56" s="151">
        <v>10.554519368723099</v>
      </c>
      <c r="H56" s="152">
        <v>0</v>
      </c>
      <c r="I56" s="153">
        <v>3.5868005738880915</v>
      </c>
      <c r="J56" s="154">
        <v>0</v>
      </c>
      <c r="K56" s="6">
        <v>68.149210903873737</v>
      </c>
      <c r="L56" s="57">
        <v>1</v>
      </c>
      <c r="M56" s="30">
        <v>9</v>
      </c>
      <c r="N56" s="31">
        <v>14</v>
      </c>
      <c r="O56" s="32">
        <v>1</v>
      </c>
      <c r="P56" s="33">
        <v>2</v>
      </c>
      <c r="Q56" s="34">
        <v>1</v>
      </c>
      <c r="R56" s="35">
        <v>0</v>
      </c>
      <c r="S56" s="51">
        <v>1</v>
      </c>
      <c r="T56" s="36">
        <v>1</v>
      </c>
      <c r="U56" s="124">
        <v>8</v>
      </c>
      <c r="V56" s="125">
        <v>0</v>
      </c>
      <c r="W56" s="126">
        <v>0</v>
      </c>
      <c r="X56" s="105">
        <v>0</v>
      </c>
      <c r="Y56" s="76">
        <v>20</v>
      </c>
      <c r="Z56" s="77">
        <v>11</v>
      </c>
      <c r="AA56" s="78">
        <v>0</v>
      </c>
    </row>
    <row r="57" spans="1:27" ht="14.25" customHeight="1" x14ac:dyDescent="0.2">
      <c r="A57" s="89" t="s">
        <v>150</v>
      </c>
      <c r="B57" s="4">
        <v>360</v>
      </c>
      <c r="C57" s="10">
        <f t="shared" si="0"/>
        <v>4</v>
      </c>
      <c r="D57" s="27">
        <v>4</v>
      </c>
      <c r="E57" s="28">
        <v>3</v>
      </c>
      <c r="F57" s="29">
        <v>0</v>
      </c>
      <c r="G57" s="151">
        <v>42.602777777777774</v>
      </c>
      <c r="H57" s="152">
        <v>1</v>
      </c>
      <c r="I57" s="153">
        <v>6.666666666666667</v>
      </c>
      <c r="J57" s="154">
        <v>0</v>
      </c>
      <c r="K57" s="6">
        <v>180.55555555555554</v>
      </c>
      <c r="L57" s="57" t="s">
        <v>264</v>
      </c>
      <c r="M57" s="30">
        <v>4</v>
      </c>
      <c r="N57" s="31">
        <v>15</v>
      </c>
      <c r="O57" s="32">
        <v>1</v>
      </c>
      <c r="P57" s="33">
        <v>1</v>
      </c>
      <c r="Q57" s="34">
        <v>1</v>
      </c>
      <c r="R57" s="35">
        <v>1</v>
      </c>
      <c r="S57" s="51">
        <v>1</v>
      </c>
      <c r="T57" s="36" t="s">
        <v>264</v>
      </c>
      <c r="U57" s="124">
        <v>8</v>
      </c>
      <c r="V57" s="125">
        <v>0</v>
      </c>
      <c r="W57" s="126">
        <v>0</v>
      </c>
      <c r="X57" s="105">
        <v>0</v>
      </c>
      <c r="Y57" s="76">
        <v>4</v>
      </c>
      <c r="Z57" s="77">
        <v>0</v>
      </c>
      <c r="AA57" s="78">
        <v>0</v>
      </c>
    </row>
    <row r="58" spans="1:27" ht="14.25" customHeight="1" x14ac:dyDescent="0.2">
      <c r="A58" s="89" t="s">
        <v>149</v>
      </c>
      <c r="B58" s="4">
        <v>366</v>
      </c>
      <c r="C58" s="10">
        <f t="shared" si="0"/>
        <v>5</v>
      </c>
      <c r="D58" s="27">
        <v>4</v>
      </c>
      <c r="E58" s="28">
        <v>2</v>
      </c>
      <c r="F58" s="29">
        <v>0</v>
      </c>
      <c r="G58" s="151">
        <v>35.543715846994537</v>
      </c>
      <c r="H58" s="152">
        <v>1</v>
      </c>
      <c r="I58" s="153">
        <v>9.2896174863387984</v>
      </c>
      <c r="J58" s="154">
        <v>1</v>
      </c>
      <c r="K58" s="6">
        <v>76.502732240437155</v>
      </c>
      <c r="L58" s="57" t="s">
        <v>264</v>
      </c>
      <c r="M58" s="30">
        <v>4</v>
      </c>
      <c r="N58" s="31">
        <v>10</v>
      </c>
      <c r="O58" s="32">
        <v>1</v>
      </c>
      <c r="P58" s="33">
        <v>1</v>
      </c>
      <c r="Q58" s="34">
        <v>1</v>
      </c>
      <c r="R58" s="35">
        <v>1</v>
      </c>
      <c r="S58" s="51">
        <v>1</v>
      </c>
      <c r="T58" s="36" t="s">
        <v>264</v>
      </c>
      <c r="U58" s="124">
        <v>8</v>
      </c>
      <c r="V58" s="125">
        <v>0</v>
      </c>
      <c r="W58" s="126">
        <v>0</v>
      </c>
      <c r="X58" s="105">
        <v>0</v>
      </c>
      <c r="Y58" s="76">
        <v>4</v>
      </c>
      <c r="Z58" s="77">
        <v>2</v>
      </c>
      <c r="AA58" s="78">
        <v>0</v>
      </c>
    </row>
    <row r="59" spans="1:27" ht="14.25" customHeight="1" x14ac:dyDescent="0.2">
      <c r="A59" s="89" t="s">
        <v>148</v>
      </c>
      <c r="B59" s="4">
        <v>660</v>
      </c>
      <c r="C59" s="10">
        <f t="shared" si="0"/>
        <v>5</v>
      </c>
      <c r="D59" s="27">
        <v>5</v>
      </c>
      <c r="E59" s="28">
        <v>4</v>
      </c>
      <c r="F59" s="29">
        <v>0</v>
      </c>
      <c r="G59" s="151">
        <v>30.227272727272727</v>
      </c>
      <c r="H59" s="152">
        <v>1</v>
      </c>
      <c r="I59" s="153">
        <v>8.1818181818181817</v>
      </c>
      <c r="J59" s="154">
        <v>1</v>
      </c>
      <c r="K59" s="6">
        <v>93.939393939393938</v>
      </c>
      <c r="L59" s="57" t="s">
        <v>264</v>
      </c>
      <c r="M59" s="30">
        <v>6</v>
      </c>
      <c r="N59" s="31">
        <v>19</v>
      </c>
      <c r="O59" s="32">
        <v>1</v>
      </c>
      <c r="P59" s="33">
        <v>2</v>
      </c>
      <c r="Q59" s="34">
        <v>1</v>
      </c>
      <c r="R59" s="35">
        <v>0</v>
      </c>
      <c r="S59" s="51">
        <v>1</v>
      </c>
      <c r="T59" s="36">
        <v>1</v>
      </c>
      <c r="U59" s="124">
        <v>8</v>
      </c>
      <c r="V59" s="125">
        <v>0</v>
      </c>
      <c r="W59" s="126">
        <v>0</v>
      </c>
      <c r="X59" s="105">
        <v>0</v>
      </c>
      <c r="Y59" s="76">
        <v>6</v>
      </c>
      <c r="Z59" s="77">
        <v>3</v>
      </c>
      <c r="AA59" s="78">
        <v>0</v>
      </c>
    </row>
    <row r="60" spans="1:27" ht="14.25" customHeight="1" x14ac:dyDescent="0.2">
      <c r="A60" s="89" t="s">
        <v>147</v>
      </c>
      <c r="B60" s="4">
        <v>284</v>
      </c>
      <c r="C60" s="10">
        <f t="shared" si="0"/>
        <v>3</v>
      </c>
      <c r="D60" s="27">
        <v>4</v>
      </c>
      <c r="E60" s="28">
        <v>3</v>
      </c>
      <c r="F60" s="29">
        <v>0</v>
      </c>
      <c r="G60" s="151">
        <v>17.6056338028169</v>
      </c>
      <c r="H60" s="152">
        <v>0</v>
      </c>
      <c r="I60" s="153">
        <v>4.401408450704225</v>
      </c>
      <c r="J60" s="154">
        <v>0</v>
      </c>
      <c r="K60" s="6">
        <v>246.47887323943664</v>
      </c>
      <c r="L60" s="57" t="s">
        <v>264</v>
      </c>
      <c r="M60" s="30">
        <v>4</v>
      </c>
      <c r="N60" s="31">
        <v>10</v>
      </c>
      <c r="O60" s="32">
        <v>1</v>
      </c>
      <c r="P60" s="33">
        <v>1</v>
      </c>
      <c r="Q60" s="34">
        <v>1</v>
      </c>
      <c r="R60" s="35">
        <v>1</v>
      </c>
      <c r="S60" s="51">
        <v>1</v>
      </c>
      <c r="T60" s="36" t="s">
        <v>264</v>
      </c>
      <c r="U60" s="124">
        <v>8</v>
      </c>
      <c r="V60" s="125">
        <v>0</v>
      </c>
      <c r="W60" s="126">
        <v>0</v>
      </c>
      <c r="X60" s="105">
        <v>0</v>
      </c>
      <c r="Y60" s="76">
        <v>4</v>
      </c>
      <c r="Z60" s="77">
        <v>0</v>
      </c>
      <c r="AA60" s="78">
        <v>0</v>
      </c>
    </row>
    <row r="61" spans="1:27" ht="14.25" customHeight="1" thickBot="1" x14ac:dyDescent="0.25">
      <c r="A61" s="89" t="s">
        <v>146</v>
      </c>
      <c r="B61" s="4">
        <v>180</v>
      </c>
      <c r="C61" s="5">
        <f t="shared" si="0"/>
        <v>3</v>
      </c>
      <c r="D61" s="27">
        <v>4</v>
      </c>
      <c r="E61" s="28">
        <v>1</v>
      </c>
      <c r="F61" s="29">
        <v>0</v>
      </c>
      <c r="G61" s="151">
        <v>0</v>
      </c>
      <c r="H61" s="152">
        <v>0</v>
      </c>
      <c r="I61" s="159">
        <v>0</v>
      </c>
      <c r="J61" s="158">
        <v>0</v>
      </c>
      <c r="K61" s="6">
        <v>166.66666666666666</v>
      </c>
      <c r="L61" s="57" t="s">
        <v>264</v>
      </c>
      <c r="M61" s="30">
        <v>4</v>
      </c>
      <c r="N61" s="31">
        <v>5</v>
      </c>
      <c r="O61" s="32">
        <v>1</v>
      </c>
      <c r="P61" s="33">
        <v>1</v>
      </c>
      <c r="Q61" s="34">
        <v>1</v>
      </c>
      <c r="R61" s="35">
        <v>1</v>
      </c>
      <c r="S61" s="51">
        <v>1</v>
      </c>
      <c r="T61" s="36" t="s">
        <v>264</v>
      </c>
      <c r="U61" s="124">
        <v>8</v>
      </c>
      <c r="V61" s="125">
        <v>0</v>
      </c>
      <c r="W61" s="126">
        <v>0</v>
      </c>
      <c r="X61" s="105">
        <v>0</v>
      </c>
      <c r="Y61" s="76">
        <v>4</v>
      </c>
      <c r="Z61" s="77">
        <v>0</v>
      </c>
      <c r="AA61" s="78">
        <v>0</v>
      </c>
    </row>
    <row r="62" spans="1:27" ht="23.25" customHeight="1" thickBot="1" x14ac:dyDescent="0.25">
      <c r="A62" s="2" t="s">
        <v>231</v>
      </c>
      <c r="B62" s="17"/>
      <c r="C62" s="13"/>
      <c r="D62" s="276">
        <f>SUM(F5:F61)</f>
        <v>16</v>
      </c>
      <c r="E62" s="277"/>
      <c r="F62" s="278"/>
      <c r="G62" s="281">
        <f>SUM(H5:H61)</f>
        <v>12</v>
      </c>
      <c r="H62" s="282"/>
      <c r="I62" s="281">
        <f>SUM(J5:J61)</f>
        <v>14</v>
      </c>
      <c r="J62" s="352"/>
      <c r="K62" s="186">
        <f>SUM(L5:L61)</f>
        <v>7</v>
      </c>
      <c r="L62" s="187"/>
      <c r="M62" s="174">
        <f>SUM(O5:O61)</f>
        <v>37</v>
      </c>
      <c r="N62" s="175"/>
      <c r="O62" s="176"/>
      <c r="P62" s="167">
        <f>SUM(R5:R61)</f>
        <v>33</v>
      </c>
      <c r="Q62" s="168"/>
      <c r="R62" s="169"/>
      <c r="S62" s="91">
        <f>SUM(S5:S61)</f>
        <v>57</v>
      </c>
      <c r="T62" s="92">
        <f>SUM(T5:T61)</f>
        <v>34</v>
      </c>
      <c r="U62" s="164">
        <f>SUM(W5:W61)</f>
        <v>10</v>
      </c>
      <c r="V62" s="165"/>
      <c r="W62" s="166"/>
      <c r="X62" s="107">
        <f>SUM(X5:X61)</f>
        <v>5</v>
      </c>
      <c r="Y62" s="345">
        <f>SUM(AA5:AA61)</f>
        <v>5</v>
      </c>
      <c r="Z62" s="346"/>
      <c r="AA62" s="347"/>
    </row>
    <row r="63" spans="1:27" ht="23.25" customHeight="1" thickBot="1" x14ac:dyDescent="0.25">
      <c r="A63" s="2" t="s">
        <v>232</v>
      </c>
      <c r="B63" s="17"/>
      <c r="C63" s="13"/>
      <c r="D63" s="219">
        <f>D62/57</f>
        <v>0.2807017543859649</v>
      </c>
      <c r="E63" s="220"/>
      <c r="F63" s="221"/>
      <c r="G63" s="222">
        <f>G62/57</f>
        <v>0.21052631578947367</v>
      </c>
      <c r="H63" s="223"/>
      <c r="I63" s="222">
        <f>I62/57</f>
        <v>0.24561403508771928</v>
      </c>
      <c r="J63" s="368"/>
      <c r="K63" s="288">
        <f>K62/57</f>
        <v>0.12280701754385964</v>
      </c>
      <c r="L63" s="289"/>
      <c r="M63" s="290">
        <f>M62/57</f>
        <v>0.64912280701754388</v>
      </c>
      <c r="N63" s="291"/>
      <c r="O63" s="292"/>
      <c r="P63" s="293">
        <f>P62/57</f>
        <v>0.57894736842105265</v>
      </c>
      <c r="Q63" s="294"/>
      <c r="R63" s="295"/>
      <c r="S63" s="83">
        <f>S62/57</f>
        <v>1</v>
      </c>
      <c r="T63" s="84">
        <f>T62/57</f>
        <v>0.59649122807017541</v>
      </c>
      <c r="U63" s="283">
        <f>U62/57</f>
        <v>0.17543859649122806</v>
      </c>
      <c r="V63" s="284"/>
      <c r="W63" s="285"/>
      <c r="X63" s="108">
        <f>X62/57</f>
        <v>8.771929824561403E-2</v>
      </c>
      <c r="Y63" s="348">
        <f>Y62/57</f>
        <v>8.771929824561403E-2</v>
      </c>
      <c r="Z63" s="349"/>
      <c r="AA63" s="350"/>
    </row>
    <row r="64" spans="1:27" s="1" customFormat="1" x14ac:dyDescent="0.2">
      <c r="A64" s="12"/>
      <c r="B64" s="11"/>
      <c r="C64" s="11"/>
      <c r="D64" s="54"/>
      <c r="E64" s="54"/>
      <c r="F64" s="55"/>
      <c r="G64" s="54"/>
      <c r="H64" s="54"/>
      <c r="I64" s="54"/>
      <c r="J64" s="55"/>
      <c r="K64" s="54"/>
      <c r="L64" s="55"/>
      <c r="M64" s="54"/>
      <c r="N64" s="54"/>
      <c r="O64" s="55"/>
      <c r="P64" s="54"/>
      <c r="Q64" s="54"/>
      <c r="R64" s="55"/>
      <c r="S64" s="55"/>
      <c r="T64" s="55"/>
    </row>
    <row r="65" spans="1:20" ht="18.75" customHeight="1" x14ac:dyDescent="0.2">
      <c r="A65" s="3"/>
      <c r="D65" s="53"/>
      <c r="E65" s="53"/>
      <c r="F65" s="48"/>
      <c r="G65" s="53"/>
      <c r="H65" s="53"/>
      <c r="I65" s="53"/>
      <c r="J65" s="47"/>
      <c r="K65" s="53"/>
      <c r="L65" s="47"/>
      <c r="M65" s="47"/>
      <c r="N65" s="47"/>
      <c r="O65" s="47"/>
      <c r="P65" s="47"/>
      <c r="Q65" s="47"/>
      <c r="R65" s="47"/>
      <c r="S65" s="47"/>
      <c r="T65" s="47"/>
    </row>
  </sheetData>
  <mergeCells count="31">
    <mergeCell ref="K2:L3"/>
    <mergeCell ref="G3:H3"/>
    <mergeCell ref="I3:J3"/>
    <mergeCell ref="A2:A4"/>
    <mergeCell ref="B2:B4"/>
    <mergeCell ref="C2:C4"/>
    <mergeCell ref="D2:F3"/>
    <mergeCell ref="G2:J2"/>
    <mergeCell ref="D63:F63"/>
    <mergeCell ref="G63:H63"/>
    <mergeCell ref="I63:J63"/>
    <mergeCell ref="K63:L63"/>
    <mergeCell ref="D62:F62"/>
    <mergeCell ref="G62:H62"/>
    <mergeCell ref="I62:J62"/>
    <mergeCell ref="K62:L62"/>
    <mergeCell ref="X2:X4"/>
    <mergeCell ref="Y2:AA3"/>
    <mergeCell ref="Y62:AA62"/>
    <mergeCell ref="Y63:AA63"/>
    <mergeCell ref="M63:O63"/>
    <mergeCell ref="P63:R63"/>
    <mergeCell ref="U63:W63"/>
    <mergeCell ref="M62:O62"/>
    <mergeCell ref="U62:W62"/>
    <mergeCell ref="P62:R62"/>
    <mergeCell ref="M2:O3"/>
    <mergeCell ref="P2:R3"/>
    <mergeCell ref="S2:S4"/>
    <mergeCell ref="T2:T4"/>
    <mergeCell ref="U2:W3"/>
  </mergeCells>
  <pageMargins left="0.7" right="0.7" top="0.78740157499999996" bottom="0.78740157499999996" header="0.3" footer="0.3"/>
  <pageSetup paperSize="9" scale="45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AA73"/>
  <sheetViews>
    <sheetView showGridLines="0" zoomScale="80" zoomScaleNormal="80" workbookViewId="0">
      <selection activeCell="A2" sqref="A2:A4"/>
    </sheetView>
  </sheetViews>
  <sheetFormatPr defaultRowHeight="12.75" x14ac:dyDescent="0.2"/>
  <cols>
    <col min="1" max="1" width="25" customWidth="1"/>
    <col min="2" max="2" width="9.85546875" customWidth="1"/>
    <col min="3" max="3" width="10.42578125" customWidth="1"/>
    <col min="4" max="4" width="9.140625" customWidth="1"/>
    <col min="5" max="5" width="9.85546875" customWidth="1"/>
    <col min="6" max="6" width="9.140625" style="1" customWidth="1"/>
    <col min="7" max="7" width="9.7109375" customWidth="1"/>
    <col min="8" max="8" width="11.28515625" customWidth="1"/>
    <col min="9" max="9" width="8.7109375" customWidth="1"/>
    <col min="10" max="10" width="9.5703125" customWidth="1"/>
    <col min="11" max="11" width="10.85546875" customWidth="1"/>
    <col min="12" max="12" width="13.140625" customWidth="1"/>
    <col min="13" max="13" width="9.5703125" customWidth="1"/>
    <col min="14" max="14" width="9.140625" customWidth="1"/>
    <col min="15" max="15" width="9.28515625" customWidth="1"/>
    <col min="16" max="16" width="8.28515625" customWidth="1"/>
    <col min="17" max="17" width="9.5703125" customWidth="1"/>
    <col min="18" max="18" width="9.42578125" customWidth="1"/>
    <col min="19" max="19" width="10.5703125" customWidth="1"/>
    <col min="20" max="20" width="12.5703125" customWidth="1"/>
  </cols>
  <sheetData>
    <row r="1" spans="1:27" ht="20.25" customHeight="1" thickBot="1" x14ac:dyDescent="0.25">
      <c r="A1" s="98" t="s">
        <v>262</v>
      </c>
    </row>
    <row r="2" spans="1:27" ht="36.75" customHeight="1" x14ac:dyDescent="0.2">
      <c r="A2" s="215" t="s">
        <v>87</v>
      </c>
      <c r="B2" s="217" t="s">
        <v>0</v>
      </c>
      <c r="C2" s="364" t="s">
        <v>263</v>
      </c>
      <c r="D2" s="224" t="s">
        <v>1</v>
      </c>
      <c r="E2" s="225"/>
      <c r="F2" s="226"/>
      <c r="G2" s="246" t="s">
        <v>2</v>
      </c>
      <c r="H2" s="247"/>
      <c r="I2" s="247"/>
      <c r="J2" s="361"/>
      <c r="K2" s="242" t="s">
        <v>84</v>
      </c>
      <c r="L2" s="243"/>
      <c r="M2" s="250" t="s">
        <v>83</v>
      </c>
      <c r="N2" s="251"/>
      <c r="O2" s="252"/>
      <c r="P2" s="256" t="s">
        <v>3</v>
      </c>
      <c r="Q2" s="257"/>
      <c r="R2" s="258"/>
      <c r="S2" s="358" t="s">
        <v>85</v>
      </c>
      <c r="T2" s="355" t="s">
        <v>86</v>
      </c>
      <c r="U2" s="232" t="s">
        <v>250</v>
      </c>
      <c r="V2" s="233"/>
      <c r="W2" s="234"/>
      <c r="X2" s="336" t="s">
        <v>246</v>
      </c>
      <c r="Y2" s="339" t="s">
        <v>198</v>
      </c>
      <c r="Z2" s="340"/>
      <c r="AA2" s="341"/>
    </row>
    <row r="3" spans="1:27" ht="64.5" customHeight="1" x14ac:dyDescent="0.2">
      <c r="A3" s="216"/>
      <c r="B3" s="218"/>
      <c r="C3" s="365"/>
      <c r="D3" s="227"/>
      <c r="E3" s="228"/>
      <c r="F3" s="229"/>
      <c r="G3" s="240" t="s">
        <v>88</v>
      </c>
      <c r="H3" s="241"/>
      <c r="I3" s="362" t="s">
        <v>196</v>
      </c>
      <c r="J3" s="363"/>
      <c r="K3" s="244"/>
      <c r="L3" s="245"/>
      <c r="M3" s="253"/>
      <c r="N3" s="254"/>
      <c r="O3" s="255"/>
      <c r="P3" s="259"/>
      <c r="Q3" s="260"/>
      <c r="R3" s="261"/>
      <c r="S3" s="359"/>
      <c r="T3" s="356"/>
      <c r="U3" s="235"/>
      <c r="V3" s="236"/>
      <c r="W3" s="237"/>
      <c r="X3" s="337"/>
      <c r="Y3" s="342"/>
      <c r="Z3" s="343"/>
      <c r="AA3" s="344"/>
    </row>
    <row r="4" spans="1:27" ht="84.75" customHeight="1" thickBot="1" x14ac:dyDescent="0.25">
      <c r="A4" s="354"/>
      <c r="B4" s="353"/>
      <c r="C4" s="366"/>
      <c r="D4" s="59" t="s">
        <v>81</v>
      </c>
      <c r="E4" s="60" t="s">
        <v>9</v>
      </c>
      <c r="F4" s="61" t="s">
        <v>6</v>
      </c>
      <c r="G4" s="143" t="s">
        <v>7</v>
      </c>
      <c r="H4" s="144" t="s">
        <v>6</v>
      </c>
      <c r="I4" s="145" t="s">
        <v>8</v>
      </c>
      <c r="J4" s="146" t="s">
        <v>6</v>
      </c>
      <c r="K4" s="62" t="s">
        <v>9</v>
      </c>
      <c r="L4" s="63" t="s">
        <v>6</v>
      </c>
      <c r="M4" s="64" t="s">
        <v>5</v>
      </c>
      <c r="N4" s="65" t="s">
        <v>200</v>
      </c>
      <c r="O4" s="66" t="s">
        <v>6</v>
      </c>
      <c r="P4" s="67" t="s">
        <v>5</v>
      </c>
      <c r="Q4" s="68" t="s">
        <v>201</v>
      </c>
      <c r="R4" s="69" t="s">
        <v>6</v>
      </c>
      <c r="S4" s="360"/>
      <c r="T4" s="357" t="s">
        <v>4</v>
      </c>
      <c r="U4" s="118" t="s">
        <v>5</v>
      </c>
      <c r="V4" s="119" t="s">
        <v>265</v>
      </c>
      <c r="W4" s="120" t="s">
        <v>6</v>
      </c>
      <c r="X4" s="338" t="s">
        <v>4</v>
      </c>
      <c r="Y4" s="70" t="s">
        <v>5</v>
      </c>
      <c r="Z4" s="71" t="s">
        <v>197</v>
      </c>
      <c r="AA4" s="72" t="s">
        <v>6</v>
      </c>
    </row>
    <row r="5" spans="1:27" ht="14.25" customHeight="1" x14ac:dyDescent="0.2">
      <c r="A5" s="88" t="s">
        <v>212</v>
      </c>
      <c r="B5" s="7">
        <v>8494</v>
      </c>
      <c r="C5" s="14">
        <f>SUM(F5)+SUM(H5)+SUM(J5)+SUM(L5)+SUM(O5)+SUM(R5)+SUM(S5)+SUM(T5)+SUM(W5)+SUM(X5)+SUM(AA5)</f>
        <v>9</v>
      </c>
      <c r="D5" s="18">
        <v>28</v>
      </c>
      <c r="E5" s="19">
        <v>36</v>
      </c>
      <c r="F5" s="20">
        <v>1</v>
      </c>
      <c r="G5" s="147">
        <v>28.252060277843185</v>
      </c>
      <c r="H5" s="148">
        <v>0</v>
      </c>
      <c r="I5" s="149">
        <v>7.2168589592653642</v>
      </c>
      <c r="J5" s="150">
        <v>1</v>
      </c>
      <c r="K5" s="8">
        <v>67.930303743819167</v>
      </c>
      <c r="L5" s="56">
        <v>1</v>
      </c>
      <c r="M5" s="21">
        <v>20</v>
      </c>
      <c r="N5" s="22">
        <v>54</v>
      </c>
      <c r="O5" s="23">
        <v>1</v>
      </c>
      <c r="P5" s="24">
        <v>5</v>
      </c>
      <c r="Q5" s="25">
        <v>22</v>
      </c>
      <c r="R5" s="26">
        <v>1</v>
      </c>
      <c r="S5" s="49">
        <v>1</v>
      </c>
      <c r="T5" s="50">
        <v>1</v>
      </c>
      <c r="U5" s="121">
        <v>48</v>
      </c>
      <c r="V5" s="122">
        <v>100</v>
      </c>
      <c r="W5" s="123">
        <v>1</v>
      </c>
      <c r="X5" s="104">
        <v>0</v>
      </c>
      <c r="Y5" s="73">
        <v>80</v>
      </c>
      <c r="Z5" s="74">
        <v>196</v>
      </c>
      <c r="AA5" s="75">
        <v>1</v>
      </c>
    </row>
    <row r="6" spans="1:27" ht="14.25" customHeight="1" x14ac:dyDescent="0.2">
      <c r="A6" s="89" t="s">
        <v>78</v>
      </c>
      <c r="B6" s="4">
        <v>1528</v>
      </c>
      <c r="C6" s="10">
        <f t="shared" ref="C6:C69" si="0">SUM(F6)+SUM(H6)+SUM(J6)+SUM(L6)+SUM(O6)+SUM(R6)+SUM(S6)+SUM(T6)+SUM(W6)+SUM(X6)+SUM(AA6)</f>
        <v>8</v>
      </c>
      <c r="D6" s="27">
        <v>15</v>
      </c>
      <c r="E6" s="28">
        <v>18</v>
      </c>
      <c r="F6" s="29">
        <v>1</v>
      </c>
      <c r="G6" s="151">
        <v>42.553664921465966</v>
      </c>
      <c r="H6" s="152">
        <v>1</v>
      </c>
      <c r="I6" s="153">
        <v>8.9986910994764404</v>
      </c>
      <c r="J6" s="154">
        <v>1</v>
      </c>
      <c r="K6" s="6">
        <v>36.64921465968586</v>
      </c>
      <c r="L6" s="57">
        <v>0</v>
      </c>
      <c r="M6" s="30">
        <v>9</v>
      </c>
      <c r="N6" s="31">
        <v>20</v>
      </c>
      <c r="O6" s="32">
        <v>1</v>
      </c>
      <c r="P6" s="33">
        <v>2</v>
      </c>
      <c r="Q6" s="34">
        <v>2</v>
      </c>
      <c r="R6" s="35">
        <v>1</v>
      </c>
      <c r="S6" s="51">
        <v>1</v>
      </c>
      <c r="T6" s="36">
        <v>1</v>
      </c>
      <c r="U6" s="124">
        <v>48</v>
      </c>
      <c r="V6" s="125">
        <v>0</v>
      </c>
      <c r="W6" s="126">
        <v>0</v>
      </c>
      <c r="X6" s="105">
        <v>0</v>
      </c>
      <c r="Y6" s="76">
        <v>20</v>
      </c>
      <c r="Z6" s="77">
        <v>34</v>
      </c>
      <c r="AA6" s="78">
        <v>1</v>
      </c>
    </row>
    <row r="7" spans="1:27" ht="14.25" customHeight="1" x14ac:dyDescent="0.2">
      <c r="A7" s="89" t="s">
        <v>213</v>
      </c>
      <c r="B7" s="4">
        <v>1780</v>
      </c>
      <c r="C7" s="10">
        <f t="shared" si="0"/>
        <v>5</v>
      </c>
      <c r="D7" s="27">
        <v>15</v>
      </c>
      <c r="E7" s="28">
        <v>19</v>
      </c>
      <c r="F7" s="29">
        <v>1</v>
      </c>
      <c r="G7" s="151">
        <v>23.117415730337079</v>
      </c>
      <c r="H7" s="152">
        <v>0</v>
      </c>
      <c r="I7" s="153">
        <v>5.7584269662921352</v>
      </c>
      <c r="J7" s="154">
        <v>0</v>
      </c>
      <c r="K7" s="6">
        <v>36.516853932584269</v>
      </c>
      <c r="L7" s="57">
        <v>0</v>
      </c>
      <c r="M7" s="30">
        <v>9</v>
      </c>
      <c r="N7" s="31">
        <v>2</v>
      </c>
      <c r="O7" s="32">
        <v>0</v>
      </c>
      <c r="P7" s="33">
        <v>2</v>
      </c>
      <c r="Q7" s="34">
        <v>1</v>
      </c>
      <c r="R7" s="35">
        <v>0</v>
      </c>
      <c r="S7" s="51">
        <v>1</v>
      </c>
      <c r="T7" s="36">
        <v>1</v>
      </c>
      <c r="U7" s="124">
        <v>48</v>
      </c>
      <c r="V7" s="125">
        <v>100</v>
      </c>
      <c r="W7" s="126">
        <v>1</v>
      </c>
      <c r="X7" s="105">
        <v>1</v>
      </c>
      <c r="Y7" s="76">
        <v>20</v>
      </c>
      <c r="Z7" s="77">
        <v>13</v>
      </c>
      <c r="AA7" s="78">
        <v>0</v>
      </c>
    </row>
    <row r="8" spans="1:27" ht="14.25" customHeight="1" x14ac:dyDescent="0.2">
      <c r="A8" s="89" t="s">
        <v>79</v>
      </c>
      <c r="B8" s="4">
        <v>5648</v>
      </c>
      <c r="C8" s="10">
        <f t="shared" si="0"/>
        <v>6</v>
      </c>
      <c r="D8" s="27">
        <v>28</v>
      </c>
      <c r="E8" s="28">
        <v>29</v>
      </c>
      <c r="F8" s="29">
        <v>1</v>
      </c>
      <c r="G8" s="151">
        <v>31.718130311614733</v>
      </c>
      <c r="H8" s="152">
        <v>1</v>
      </c>
      <c r="I8" s="153">
        <v>5.9047450424929178</v>
      </c>
      <c r="J8" s="154">
        <v>0</v>
      </c>
      <c r="K8" s="6">
        <v>13.633144475920679</v>
      </c>
      <c r="L8" s="57">
        <v>0</v>
      </c>
      <c r="M8" s="30">
        <v>20</v>
      </c>
      <c r="N8" s="31">
        <v>17</v>
      </c>
      <c r="O8" s="32">
        <v>0</v>
      </c>
      <c r="P8" s="33">
        <v>5</v>
      </c>
      <c r="Q8" s="34">
        <v>3</v>
      </c>
      <c r="R8" s="35">
        <v>0</v>
      </c>
      <c r="S8" s="51">
        <v>1</v>
      </c>
      <c r="T8" s="36">
        <v>1</v>
      </c>
      <c r="U8" s="124">
        <v>48</v>
      </c>
      <c r="V8" s="125">
        <v>100</v>
      </c>
      <c r="W8" s="126">
        <v>1</v>
      </c>
      <c r="X8" s="105">
        <v>0</v>
      </c>
      <c r="Y8" s="76">
        <v>80</v>
      </c>
      <c r="Z8" s="77">
        <v>99</v>
      </c>
      <c r="AA8" s="78">
        <v>1</v>
      </c>
    </row>
    <row r="9" spans="1:27" ht="14.25" customHeight="1" x14ac:dyDescent="0.2">
      <c r="A9" s="89" t="s">
        <v>214</v>
      </c>
      <c r="B9" s="4">
        <v>5486</v>
      </c>
      <c r="C9" s="10">
        <f t="shared" si="0"/>
        <v>3</v>
      </c>
      <c r="D9" s="27">
        <v>28</v>
      </c>
      <c r="E9" s="28">
        <v>0</v>
      </c>
      <c r="F9" s="29">
        <v>0</v>
      </c>
      <c r="G9" s="151">
        <v>10.372220196864747</v>
      </c>
      <c r="H9" s="152">
        <v>0</v>
      </c>
      <c r="I9" s="153">
        <v>8.804228946409042</v>
      </c>
      <c r="J9" s="154">
        <v>1</v>
      </c>
      <c r="K9" s="6">
        <v>0</v>
      </c>
      <c r="L9" s="57">
        <v>0</v>
      </c>
      <c r="M9" s="30">
        <v>20</v>
      </c>
      <c r="N9" s="31">
        <v>5</v>
      </c>
      <c r="O9" s="32">
        <v>0</v>
      </c>
      <c r="P9" s="33">
        <v>5</v>
      </c>
      <c r="Q9" s="34">
        <v>1</v>
      </c>
      <c r="R9" s="35">
        <v>0</v>
      </c>
      <c r="S9" s="51">
        <v>1</v>
      </c>
      <c r="T9" s="36">
        <v>1</v>
      </c>
      <c r="U9" s="124">
        <v>48</v>
      </c>
      <c r="V9" s="125">
        <v>0</v>
      </c>
      <c r="W9" s="126">
        <v>0</v>
      </c>
      <c r="X9" s="105">
        <v>0</v>
      </c>
      <c r="Y9" s="76">
        <v>80</v>
      </c>
      <c r="Z9" s="77">
        <v>7</v>
      </c>
      <c r="AA9" s="78">
        <v>0</v>
      </c>
    </row>
    <row r="10" spans="1:27" ht="14.25" customHeight="1" x14ac:dyDescent="0.2">
      <c r="A10" s="89" t="s">
        <v>215</v>
      </c>
      <c r="B10" s="4">
        <v>2470</v>
      </c>
      <c r="C10" s="10">
        <f t="shared" si="0"/>
        <v>6</v>
      </c>
      <c r="D10" s="27">
        <v>15</v>
      </c>
      <c r="E10" s="28">
        <v>20</v>
      </c>
      <c r="F10" s="29">
        <v>1</v>
      </c>
      <c r="G10" s="151">
        <v>36.789878542510124</v>
      </c>
      <c r="H10" s="152">
        <v>1</v>
      </c>
      <c r="I10" s="153">
        <v>9.008097165991904</v>
      </c>
      <c r="J10" s="154">
        <v>1</v>
      </c>
      <c r="K10" s="6">
        <v>33.198380566801617</v>
      </c>
      <c r="L10" s="57">
        <v>0</v>
      </c>
      <c r="M10" s="30">
        <v>9</v>
      </c>
      <c r="N10" s="31">
        <v>8</v>
      </c>
      <c r="O10" s="32">
        <v>0</v>
      </c>
      <c r="P10" s="33">
        <v>2</v>
      </c>
      <c r="Q10" s="34">
        <v>1</v>
      </c>
      <c r="R10" s="35">
        <v>0</v>
      </c>
      <c r="S10" s="51">
        <v>1</v>
      </c>
      <c r="T10" s="36">
        <v>1</v>
      </c>
      <c r="U10" s="124">
        <v>48</v>
      </c>
      <c r="V10" s="125">
        <v>0</v>
      </c>
      <c r="W10" s="126">
        <v>0</v>
      </c>
      <c r="X10" s="105">
        <v>1</v>
      </c>
      <c r="Y10" s="76">
        <v>20</v>
      </c>
      <c r="Z10" s="77">
        <v>3</v>
      </c>
      <c r="AA10" s="78">
        <v>0</v>
      </c>
    </row>
    <row r="11" spans="1:27" ht="14.25" customHeight="1" x14ac:dyDescent="0.2">
      <c r="A11" s="89" t="s">
        <v>223</v>
      </c>
      <c r="B11" s="4">
        <v>1253</v>
      </c>
      <c r="C11" s="10">
        <f t="shared" si="0"/>
        <v>4</v>
      </c>
      <c r="D11" s="27">
        <v>15</v>
      </c>
      <c r="E11" s="28">
        <v>15</v>
      </c>
      <c r="F11" s="29">
        <v>1</v>
      </c>
      <c r="G11" s="151">
        <v>17.24341580207502</v>
      </c>
      <c r="H11" s="152">
        <v>0</v>
      </c>
      <c r="I11" s="153">
        <v>8.6991221069433351</v>
      </c>
      <c r="J11" s="154">
        <v>1</v>
      </c>
      <c r="K11" s="6">
        <v>60.654429369513167</v>
      </c>
      <c r="L11" s="57">
        <v>1</v>
      </c>
      <c r="M11" s="30">
        <v>9</v>
      </c>
      <c r="N11" s="31">
        <v>16</v>
      </c>
      <c r="O11" s="32">
        <v>1</v>
      </c>
      <c r="P11" s="33">
        <v>2</v>
      </c>
      <c r="Q11" s="34">
        <v>1</v>
      </c>
      <c r="R11" s="35">
        <v>0</v>
      </c>
      <c r="S11" s="51">
        <v>0</v>
      </c>
      <c r="T11" s="36">
        <v>0</v>
      </c>
      <c r="U11" s="124">
        <v>48</v>
      </c>
      <c r="V11" s="125">
        <v>0</v>
      </c>
      <c r="W11" s="126">
        <v>0</v>
      </c>
      <c r="X11" s="105">
        <v>0</v>
      </c>
      <c r="Y11" s="76">
        <v>20</v>
      </c>
      <c r="Z11" s="77">
        <v>12</v>
      </c>
      <c r="AA11" s="78">
        <v>0</v>
      </c>
    </row>
    <row r="12" spans="1:27" ht="14.25" customHeight="1" x14ac:dyDescent="0.2">
      <c r="A12" s="89" t="s">
        <v>80</v>
      </c>
      <c r="B12" s="4">
        <v>14174</v>
      </c>
      <c r="C12" s="10">
        <f t="shared" si="0"/>
        <v>7</v>
      </c>
      <c r="D12" s="27">
        <v>40</v>
      </c>
      <c r="E12" s="28">
        <v>51</v>
      </c>
      <c r="F12" s="29">
        <v>1</v>
      </c>
      <c r="G12" s="151">
        <v>27.139551291096375</v>
      </c>
      <c r="H12" s="152">
        <v>0</v>
      </c>
      <c r="I12" s="153">
        <v>7.9652885565119238</v>
      </c>
      <c r="J12" s="154">
        <v>1</v>
      </c>
      <c r="K12" s="6">
        <v>26.880203188937493</v>
      </c>
      <c r="L12" s="57">
        <v>0</v>
      </c>
      <c r="M12" s="30">
        <v>28</v>
      </c>
      <c r="N12" s="31">
        <v>40</v>
      </c>
      <c r="O12" s="32">
        <v>1</v>
      </c>
      <c r="P12" s="33">
        <v>10</v>
      </c>
      <c r="Q12" s="34">
        <v>10</v>
      </c>
      <c r="R12" s="35">
        <v>1</v>
      </c>
      <c r="S12" s="51">
        <v>1</v>
      </c>
      <c r="T12" s="36">
        <v>1</v>
      </c>
      <c r="U12" s="124">
        <v>48</v>
      </c>
      <c r="V12" s="125">
        <v>0</v>
      </c>
      <c r="W12" s="126">
        <v>0</v>
      </c>
      <c r="X12" s="105">
        <v>0</v>
      </c>
      <c r="Y12" s="76">
        <v>150</v>
      </c>
      <c r="Z12" s="77">
        <v>400</v>
      </c>
      <c r="AA12" s="78">
        <v>1</v>
      </c>
    </row>
    <row r="13" spans="1:27" ht="14.25" customHeight="1" x14ac:dyDescent="0.2">
      <c r="A13" s="89" t="s">
        <v>216</v>
      </c>
      <c r="B13" s="4">
        <v>1295</v>
      </c>
      <c r="C13" s="10">
        <f t="shared" si="0"/>
        <v>7</v>
      </c>
      <c r="D13" s="27">
        <v>15</v>
      </c>
      <c r="E13" s="28">
        <v>21</v>
      </c>
      <c r="F13" s="29">
        <v>1</v>
      </c>
      <c r="G13" s="151">
        <v>27.806949806949806</v>
      </c>
      <c r="H13" s="152">
        <v>0</v>
      </c>
      <c r="I13" s="153">
        <v>6.9111969111969112</v>
      </c>
      <c r="J13" s="154">
        <v>0</v>
      </c>
      <c r="K13" s="6">
        <v>85.714285714285708</v>
      </c>
      <c r="L13" s="57">
        <v>1</v>
      </c>
      <c r="M13" s="30">
        <v>9</v>
      </c>
      <c r="N13" s="31">
        <v>20</v>
      </c>
      <c r="O13" s="32">
        <v>1</v>
      </c>
      <c r="P13" s="33">
        <v>2</v>
      </c>
      <c r="Q13" s="34">
        <v>2</v>
      </c>
      <c r="R13" s="35">
        <v>1</v>
      </c>
      <c r="S13" s="51">
        <v>1</v>
      </c>
      <c r="T13" s="36">
        <v>1</v>
      </c>
      <c r="U13" s="124">
        <v>48</v>
      </c>
      <c r="V13" s="125">
        <v>0</v>
      </c>
      <c r="W13" s="126">
        <v>0</v>
      </c>
      <c r="X13" s="105">
        <v>0</v>
      </c>
      <c r="Y13" s="76">
        <v>20</v>
      </c>
      <c r="Z13" s="77">
        <v>60</v>
      </c>
      <c r="AA13" s="78">
        <v>1</v>
      </c>
    </row>
    <row r="14" spans="1:27" ht="14.25" customHeight="1" x14ac:dyDescent="0.2">
      <c r="A14" s="89" t="s">
        <v>94</v>
      </c>
      <c r="B14" s="4">
        <v>282</v>
      </c>
      <c r="C14" s="10">
        <f t="shared" si="0"/>
        <v>1</v>
      </c>
      <c r="D14" s="27">
        <v>4</v>
      </c>
      <c r="E14" s="28">
        <v>3</v>
      </c>
      <c r="F14" s="29">
        <v>0</v>
      </c>
      <c r="G14" s="151">
        <v>0</v>
      </c>
      <c r="H14" s="152">
        <v>0</v>
      </c>
      <c r="I14" s="153">
        <v>0</v>
      </c>
      <c r="J14" s="154">
        <v>0</v>
      </c>
      <c r="K14" s="6">
        <v>70.921985815602838</v>
      </c>
      <c r="L14" s="57" t="s">
        <v>264</v>
      </c>
      <c r="M14" s="30">
        <v>4</v>
      </c>
      <c r="N14" s="31">
        <v>0</v>
      </c>
      <c r="O14" s="32">
        <v>0</v>
      </c>
      <c r="P14" s="33">
        <v>1</v>
      </c>
      <c r="Q14" s="34">
        <v>0</v>
      </c>
      <c r="R14" s="35">
        <v>0</v>
      </c>
      <c r="S14" s="51">
        <v>1</v>
      </c>
      <c r="T14" s="36" t="s">
        <v>264</v>
      </c>
      <c r="U14" s="137">
        <v>8</v>
      </c>
      <c r="V14" s="138">
        <v>0</v>
      </c>
      <c r="W14" s="139">
        <v>0</v>
      </c>
      <c r="X14" s="105">
        <v>0</v>
      </c>
      <c r="Y14" s="76">
        <v>4</v>
      </c>
      <c r="Z14" s="77">
        <v>0</v>
      </c>
      <c r="AA14" s="78">
        <v>0</v>
      </c>
    </row>
    <row r="15" spans="1:27" ht="14.25" customHeight="1" x14ac:dyDescent="0.2">
      <c r="A15" s="89" t="s">
        <v>28</v>
      </c>
      <c r="B15" s="4">
        <v>308</v>
      </c>
      <c r="C15" s="10">
        <f t="shared" si="0"/>
        <v>0</v>
      </c>
      <c r="D15" s="27">
        <v>4</v>
      </c>
      <c r="E15" s="28">
        <v>2</v>
      </c>
      <c r="F15" s="29">
        <v>0</v>
      </c>
      <c r="G15" s="151">
        <v>0</v>
      </c>
      <c r="H15" s="152">
        <v>0</v>
      </c>
      <c r="I15" s="153">
        <v>0</v>
      </c>
      <c r="J15" s="154">
        <v>0</v>
      </c>
      <c r="K15" s="6">
        <v>64.935064935064929</v>
      </c>
      <c r="L15" s="57" t="s">
        <v>264</v>
      </c>
      <c r="M15" s="30">
        <v>4</v>
      </c>
      <c r="N15" s="31">
        <v>1</v>
      </c>
      <c r="O15" s="32">
        <v>0</v>
      </c>
      <c r="P15" s="33">
        <v>1</v>
      </c>
      <c r="Q15" s="34">
        <v>0</v>
      </c>
      <c r="R15" s="35">
        <v>0</v>
      </c>
      <c r="S15" s="51">
        <v>0</v>
      </c>
      <c r="T15" s="36" t="s">
        <v>264</v>
      </c>
      <c r="U15" s="137">
        <v>8</v>
      </c>
      <c r="V15" s="138">
        <v>0</v>
      </c>
      <c r="W15" s="139">
        <v>0</v>
      </c>
      <c r="X15" s="105">
        <v>0</v>
      </c>
      <c r="Y15" s="76">
        <v>4</v>
      </c>
      <c r="Z15" s="77">
        <v>0</v>
      </c>
      <c r="AA15" s="78">
        <v>0</v>
      </c>
    </row>
    <row r="16" spans="1:27" ht="14.25" customHeight="1" x14ac:dyDescent="0.2">
      <c r="A16" s="89" t="s">
        <v>95</v>
      </c>
      <c r="B16" s="4">
        <v>827</v>
      </c>
      <c r="C16" s="10">
        <f t="shared" si="0"/>
        <v>1</v>
      </c>
      <c r="D16" s="27">
        <v>5</v>
      </c>
      <c r="E16" s="28">
        <v>3</v>
      </c>
      <c r="F16" s="29">
        <v>0</v>
      </c>
      <c r="G16" s="151">
        <v>0</v>
      </c>
      <c r="H16" s="152">
        <v>0</v>
      </c>
      <c r="I16" s="153">
        <v>0</v>
      </c>
      <c r="J16" s="154">
        <v>0</v>
      </c>
      <c r="K16" s="6">
        <v>96.735187424425632</v>
      </c>
      <c r="L16" s="57" t="s">
        <v>264</v>
      </c>
      <c r="M16" s="30">
        <v>6</v>
      </c>
      <c r="N16" s="31">
        <v>1</v>
      </c>
      <c r="O16" s="32">
        <v>0</v>
      </c>
      <c r="P16" s="33">
        <v>2</v>
      </c>
      <c r="Q16" s="34">
        <v>1</v>
      </c>
      <c r="R16" s="35">
        <v>0</v>
      </c>
      <c r="S16" s="51">
        <v>1</v>
      </c>
      <c r="T16" s="36">
        <v>0</v>
      </c>
      <c r="U16" s="137">
        <v>8</v>
      </c>
      <c r="V16" s="138">
        <v>0</v>
      </c>
      <c r="W16" s="139">
        <v>0</v>
      </c>
      <c r="X16" s="105">
        <v>0</v>
      </c>
      <c r="Y16" s="76">
        <v>6</v>
      </c>
      <c r="Z16" s="77">
        <v>0</v>
      </c>
      <c r="AA16" s="78">
        <v>0</v>
      </c>
    </row>
    <row r="17" spans="1:27" ht="14.25" customHeight="1" x14ac:dyDescent="0.2">
      <c r="A17" s="89" t="s">
        <v>29</v>
      </c>
      <c r="B17" s="4">
        <v>865</v>
      </c>
      <c r="C17" s="10">
        <f t="shared" si="0"/>
        <v>2</v>
      </c>
      <c r="D17" s="27">
        <v>5</v>
      </c>
      <c r="E17" s="28">
        <v>1</v>
      </c>
      <c r="F17" s="29">
        <v>0</v>
      </c>
      <c r="G17" s="151">
        <v>0.56878612716763011</v>
      </c>
      <c r="H17" s="152">
        <v>0</v>
      </c>
      <c r="I17" s="153">
        <v>5.895953757225433</v>
      </c>
      <c r="J17" s="154">
        <v>0</v>
      </c>
      <c r="K17" s="6">
        <v>69.364161849710982</v>
      </c>
      <c r="L17" s="57" t="s">
        <v>264</v>
      </c>
      <c r="M17" s="30">
        <v>6</v>
      </c>
      <c r="N17" s="31">
        <v>10</v>
      </c>
      <c r="O17" s="32">
        <v>1</v>
      </c>
      <c r="P17" s="33">
        <v>2</v>
      </c>
      <c r="Q17" s="34">
        <v>1</v>
      </c>
      <c r="R17" s="35">
        <v>0</v>
      </c>
      <c r="S17" s="51">
        <v>1</v>
      </c>
      <c r="T17" s="36">
        <v>0</v>
      </c>
      <c r="U17" s="137">
        <v>8</v>
      </c>
      <c r="V17" s="138">
        <v>0</v>
      </c>
      <c r="W17" s="139">
        <v>0</v>
      </c>
      <c r="X17" s="105">
        <v>0</v>
      </c>
      <c r="Y17" s="76">
        <v>6</v>
      </c>
      <c r="Z17" s="77">
        <v>0</v>
      </c>
      <c r="AA17" s="78">
        <v>0</v>
      </c>
    </row>
    <row r="18" spans="1:27" ht="14.25" customHeight="1" x14ac:dyDescent="0.2">
      <c r="A18" s="89" t="s">
        <v>30</v>
      </c>
      <c r="B18" s="4">
        <v>626</v>
      </c>
      <c r="C18" s="10">
        <f t="shared" si="0"/>
        <v>0</v>
      </c>
      <c r="D18" s="27">
        <v>5</v>
      </c>
      <c r="E18" s="28">
        <v>2</v>
      </c>
      <c r="F18" s="29">
        <v>0</v>
      </c>
      <c r="G18" s="151">
        <v>0</v>
      </c>
      <c r="H18" s="152">
        <v>0</v>
      </c>
      <c r="I18" s="153">
        <v>0.63897763578274758</v>
      </c>
      <c r="J18" s="154">
        <v>0</v>
      </c>
      <c r="K18" s="6">
        <v>47.923322683706068</v>
      </c>
      <c r="L18" s="57" t="s">
        <v>264</v>
      </c>
      <c r="M18" s="30">
        <v>6</v>
      </c>
      <c r="N18" s="31">
        <v>4</v>
      </c>
      <c r="O18" s="32">
        <v>0</v>
      </c>
      <c r="P18" s="33">
        <v>2</v>
      </c>
      <c r="Q18" s="34">
        <v>1</v>
      </c>
      <c r="R18" s="35">
        <v>0</v>
      </c>
      <c r="S18" s="51">
        <v>0</v>
      </c>
      <c r="T18" s="36">
        <v>0</v>
      </c>
      <c r="U18" s="137">
        <v>8</v>
      </c>
      <c r="V18" s="138">
        <v>0</v>
      </c>
      <c r="W18" s="139">
        <v>0</v>
      </c>
      <c r="X18" s="105">
        <v>0</v>
      </c>
      <c r="Y18" s="76">
        <v>6</v>
      </c>
      <c r="Z18" s="77">
        <v>1</v>
      </c>
      <c r="AA18" s="78">
        <v>0</v>
      </c>
    </row>
    <row r="19" spans="1:27" ht="14.25" customHeight="1" x14ac:dyDescent="0.2">
      <c r="A19" s="89" t="s">
        <v>31</v>
      </c>
      <c r="B19" s="4">
        <v>237</v>
      </c>
      <c r="C19" s="10">
        <f t="shared" si="0"/>
        <v>2</v>
      </c>
      <c r="D19" s="27">
        <v>4</v>
      </c>
      <c r="E19" s="28">
        <v>1</v>
      </c>
      <c r="F19" s="29">
        <v>0</v>
      </c>
      <c r="G19" s="151">
        <v>13.345991561181435</v>
      </c>
      <c r="H19" s="152">
        <v>0</v>
      </c>
      <c r="I19" s="153">
        <v>2.7426160337552745</v>
      </c>
      <c r="J19" s="154">
        <v>0</v>
      </c>
      <c r="K19" s="6">
        <v>126.58227848101266</v>
      </c>
      <c r="L19" s="57" t="s">
        <v>264</v>
      </c>
      <c r="M19" s="30">
        <v>4</v>
      </c>
      <c r="N19" s="31">
        <v>2</v>
      </c>
      <c r="O19" s="32">
        <v>0</v>
      </c>
      <c r="P19" s="33">
        <v>1</v>
      </c>
      <c r="Q19" s="34">
        <v>1</v>
      </c>
      <c r="R19" s="35">
        <v>1</v>
      </c>
      <c r="S19" s="51">
        <v>1</v>
      </c>
      <c r="T19" s="36" t="s">
        <v>264</v>
      </c>
      <c r="U19" s="137">
        <v>8</v>
      </c>
      <c r="V19" s="138">
        <v>0</v>
      </c>
      <c r="W19" s="139">
        <v>0</v>
      </c>
      <c r="X19" s="105">
        <v>0</v>
      </c>
      <c r="Y19" s="76">
        <v>4</v>
      </c>
      <c r="Z19" s="77">
        <v>0</v>
      </c>
      <c r="AA19" s="78">
        <v>0</v>
      </c>
    </row>
    <row r="20" spans="1:27" ht="14.25" customHeight="1" x14ac:dyDescent="0.2">
      <c r="A20" s="89" t="s">
        <v>32</v>
      </c>
      <c r="B20" s="4">
        <v>215</v>
      </c>
      <c r="C20" s="10">
        <f t="shared" si="0"/>
        <v>1</v>
      </c>
      <c r="D20" s="27">
        <v>4</v>
      </c>
      <c r="E20" s="28">
        <v>2</v>
      </c>
      <c r="F20" s="29">
        <v>0</v>
      </c>
      <c r="G20" s="151">
        <v>0</v>
      </c>
      <c r="H20" s="152">
        <v>0</v>
      </c>
      <c r="I20" s="153">
        <v>0</v>
      </c>
      <c r="J20" s="154">
        <v>0</v>
      </c>
      <c r="K20" s="6">
        <v>279.06976744186045</v>
      </c>
      <c r="L20" s="57" t="s">
        <v>264</v>
      </c>
      <c r="M20" s="30">
        <v>4</v>
      </c>
      <c r="N20" s="31">
        <v>12</v>
      </c>
      <c r="O20" s="32">
        <v>1</v>
      </c>
      <c r="P20" s="33">
        <v>1</v>
      </c>
      <c r="Q20" s="34">
        <v>0</v>
      </c>
      <c r="R20" s="35">
        <v>0</v>
      </c>
      <c r="S20" s="51">
        <v>0</v>
      </c>
      <c r="T20" s="36" t="s">
        <v>264</v>
      </c>
      <c r="U20" s="137">
        <v>8</v>
      </c>
      <c r="V20" s="138">
        <v>0</v>
      </c>
      <c r="W20" s="139">
        <v>0</v>
      </c>
      <c r="X20" s="105">
        <v>0</v>
      </c>
      <c r="Y20" s="76">
        <v>4</v>
      </c>
      <c r="Z20" s="77">
        <v>0</v>
      </c>
      <c r="AA20" s="78">
        <v>0</v>
      </c>
    </row>
    <row r="21" spans="1:27" ht="14.25" customHeight="1" x14ac:dyDescent="0.2">
      <c r="A21" s="89" t="s">
        <v>96</v>
      </c>
      <c r="B21" s="4">
        <v>118</v>
      </c>
      <c r="C21" s="10">
        <f t="shared" si="0"/>
        <v>0</v>
      </c>
      <c r="D21" s="27">
        <v>4</v>
      </c>
      <c r="E21" s="28">
        <v>0</v>
      </c>
      <c r="F21" s="29">
        <v>0</v>
      </c>
      <c r="G21" s="151">
        <v>0</v>
      </c>
      <c r="H21" s="152">
        <v>0</v>
      </c>
      <c r="I21" s="153">
        <v>0</v>
      </c>
      <c r="J21" s="154">
        <v>0</v>
      </c>
      <c r="K21" s="6">
        <v>0</v>
      </c>
      <c r="L21" s="57" t="s">
        <v>264</v>
      </c>
      <c r="M21" s="30">
        <v>4</v>
      </c>
      <c r="N21" s="31">
        <v>0</v>
      </c>
      <c r="O21" s="32">
        <v>0</v>
      </c>
      <c r="P21" s="33">
        <v>1</v>
      </c>
      <c r="Q21" s="34">
        <v>0</v>
      </c>
      <c r="R21" s="35">
        <v>0</v>
      </c>
      <c r="S21" s="51">
        <v>0</v>
      </c>
      <c r="T21" s="36" t="s">
        <v>264</v>
      </c>
      <c r="U21" s="137">
        <v>8</v>
      </c>
      <c r="V21" s="138">
        <v>0</v>
      </c>
      <c r="W21" s="139">
        <v>0</v>
      </c>
      <c r="X21" s="105">
        <v>0</v>
      </c>
      <c r="Y21" s="76">
        <v>4</v>
      </c>
      <c r="Z21" s="77">
        <v>0</v>
      </c>
      <c r="AA21" s="78">
        <v>0</v>
      </c>
    </row>
    <row r="22" spans="1:27" ht="14.25" customHeight="1" x14ac:dyDescent="0.2">
      <c r="A22" s="89" t="s">
        <v>33</v>
      </c>
      <c r="B22" s="4">
        <v>609</v>
      </c>
      <c r="C22" s="10">
        <f t="shared" si="0"/>
        <v>0</v>
      </c>
      <c r="D22" s="27">
        <v>5</v>
      </c>
      <c r="E22" s="28">
        <v>1</v>
      </c>
      <c r="F22" s="29">
        <v>0</v>
      </c>
      <c r="G22" s="151">
        <v>0</v>
      </c>
      <c r="H22" s="152">
        <v>0</v>
      </c>
      <c r="I22" s="153">
        <v>0</v>
      </c>
      <c r="J22" s="154">
        <v>0</v>
      </c>
      <c r="K22" s="6">
        <v>19.704433497536947</v>
      </c>
      <c r="L22" s="57" t="s">
        <v>264</v>
      </c>
      <c r="M22" s="30">
        <v>6</v>
      </c>
      <c r="N22" s="31">
        <v>2</v>
      </c>
      <c r="O22" s="32">
        <v>0</v>
      </c>
      <c r="P22" s="33">
        <v>2</v>
      </c>
      <c r="Q22" s="34">
        <v>1</v>
      </c>
      <c r="R22" s="35">
        <v>0</v>
      </c>
      <c r="S22" s="51">
        <v>0</v>
      </c>
      <c r="T22" s="36">
        <v>0</v>
      </c>
      <c r="U22" s="137">
        <v>8</v>
      </c>
      <c r="V22" s="138">
        <v>0</v>
      </c>
      <c r="W22" s="139">
        <v>0</v>
      </c>
      <c r="X22" s="105">
        <v>0</v>
      </c>
      <c r="Y22" s="76">
        <v>6</v>
      </c>
      <c r="Z22" s="77">
        <v>0</v>
      </c>
      <c r="AA22" s="78">
        <v>0</v>
      </c>
    </row>
    <row r="23" spans="1:27" ht="14.25" customHeight="1" x14ac:dyDescent="0.2">
      <c r="A23" s="89" t="s">
        <v>34</v>
      </c>
      <c r="B23" s="4">
        <v>336</v>
      </c>
      <c r="C23" s="10">
        <f t="shared" si="0"/>
        <v>1</v>
      </c>
      <c r="D23" s="27">
        <v>4</v>
      </c>
      <c r="E23" s="28">
        <v>1</v>
      </c>
      <c r="F23" s="29">
        <v>0</v>
      </c>
      <c r="G23" s="151">
        <v>0</v>
      </c>
      <c r="H23" s="152">
        <v>0</v>
      </c>
      <c r="I23" s="153">
        <v>1.0416666666666665</v>
      </c>
      <c r="J23" s="154">
        <v>0</v>
      </c>
      <c r="K23" s="6">
        <v>35.714285714285715</v>
      </c>
      <c r="L23" s="57" t="s">
        <v>264</v>
      </c>
      <c r="M23" s="30">
        <v>4</v>
      </c>
      <c r="N23" s="31">
        <v>2</v>
      </c>
      <c r="O23" s="32">
        <v>0</v>
      </c>
      <c r="P23" s="33">
        <v>1</v>
      </c>
      <c r="Q23" s="34">
        <v>1</v>
      </c>
      <c r="R23" s="35">
        <v>1</v>
      </c>
      <c r="S23" s="51">
        <v>0</v>
      </c>
      <c r="T23" s="36" t="s">
        <v>264</v>
      </c>
      <c r="U23" s="137">
        <v>8</v>
      </c>
      <c r="V23" s="138">
        <v>0</v>
      </c>
      <c r="W23" s="139">
        <v>0</v>
      </c>
      <c r="X23" s="105">
        <v>0</v>
      </c>
      <c r="Y23" s="76">
        <v>4</v>
      </c>
      <c r="Z23" s="77">
        <v>0</v>
      </c>
      <c r="AA23" s="78">
        <v>0</v>
      </c>
    </row>
    <row r="24" spans="1:27" ht="14.25" customHeight="1" x14ac:dyDescent="0.2">
      <c r="A24" s="89" t="s">
        <v>35</v>
      </c>
      <c r="B24" s="4">
        <v>104</v>
      </c>
      <c r="C24" s="10">
        <f t="shared" si="0"/>
        <v>0</v>
      </c>
      <c r="D24" s="27">
        <v>4</v>
      </c>
      <c r="E24" s="28">
        <v>0</v>
      </c>
      <c r="F24" s="29">
        <v>0</v>
      </c>
      <c r="G24" s="151">
        <v>0</v>
      </c>
      <c r="H24" s="152">
        <v>0</v>
      </c>
      <c r="I24" s="153">
        <v>0</v>
      </c>
      <c r="J24" s="154">
        <v>0</v>
      </c>
      <c r="K24" s="6">
        <v>0</v>
      </c>
      <c r="L24" s="57" t="s">
        <v>264</v>
      </c>
      <c r="M24" s="30">
        <v>4</v>
      </c>
      <c r="N24" s="31">
        <v>0</v>
      </c>
      <c r="O24" s="32">
        <v>0</v>
      </c>
      <c r="P24" s="33">
        <v>1</v>
      </c>
      <c r="Q24" s="34">
        <v>0</v>
      </c>
      <c r="R24" s="35">
        <v>0</v>
      </c>
      <c r="S24" s="51">
        <v>0</v>
      </c>
      <c r="T24" s="36" t="s">
        <v>264</v>
      </c>
      <c r="U24" s="137">
        <v>8</v>
      </c>
      <c r="V24" s="138">
        <v>0</v>
      </c>
      <c r="W24" s="139">
        <v>0</v>
      </c>
      <c r="X24" s="105">
        <v>0</v>
      </c>
      <c r="Y24" s="76">
        <v>4</v>
      </c>
      <c r="Z24" s="77">
        <v>0</v>
      </c>
      <c r="AA24" s="78">
        <v>0</v>
      </c>
    </row>
    <row r="25" spans="1:27" ht="14.25" customHeight="1" x14ac:dyDescent="0.2">
      <c r="A25" s="89" t="s">
        <v>97</v>
      </c>
      <c r="B25" s="4">
        <v>235</v>
      </c>
      <c r="C25" s="10">
        <f t="shared" si="0"/>
        <v>1</v>
      </c>
      <c r="D25" s="27">
        <v>4</v>
      </c>
      <c r="E25" s="28">
        <v>2</v>
      </c>
      <c r="F25" s="29">
        <v>0</v>
      </c>
      <c r="G25" s="151">
        <v>0</v>
      </c>
      <c r="H25" s="152">
        <v>0</v>
      </c>
      <c r="I25" s="153">
        <v>0</v>
      </c>
      <c r="J25" s="154">
        <v>0</v>
      </c>
      <c r="K25" s="6">
        <v>106.38297872340425</v>
      </c>
      <c r="L25" s="57" t="s">
        <v>264</v>
      </c>
      <c r="M25" s="30">
        <v>4</v>
      </c>
      <c r="N25" s="31">
        <v>1</v>
      </c>
      <c r="O25" s="32">
        <v>0</v>
      </c>
      <c r="P25" s="33">
        <v>1</v>
      </c>
      <c r="Q25" s="34">
        <v>1</v>
      </c>
      <c r="R25" s="35">
        <v>1</v>
      </c>
      <c r="S25" s="51">
        <v>0</v>
      </c>
      <c r="T25" s="36" t="s">
        <v>264</v>
      </c>
      <c r="U25" s="137">
        <v>8</v>
      </c>
      <c r="V25" s="138">
        <v>0</v>
      </c>
      <c r="W25" s="139">
        <v>0</v>
      </c>
      <c r="X25" s="105">
        <v>0</v>
      </c>
      <c r="Y25" s="76">
        <v>4</v>
      </c>
      <c r="Z25" s="77">
        <v>0</v>
      </c>
      <c r="AA25" s="78">
        <v>0</v>
      </c>
    </row>
    <row r="26" spans="1:27" ht="14.25" customHeight="1" x14ac:dyDescent="0.2">
      <c r="A26" s="89" t="s">
        <v>36</v>
      </c>
      <c r="B26" s="4">
        <v>1363</v>
      </c>
      <c r="C26" s="10">
        <f t="shared" si="0"/>
        <v>2</v>
      </c>
      <c r="D26" s="27">
        <v>15</v>
      </c>
      <c r="E26" s="28">
        <v>3</v>
      </c>
      <c r="F26" s="29">
        <v>0</v>
      </c>
      <c r="G26" s="151">
        <v>18.341892883345562</v>
      </c>
      <c r="H26" s="152">
        <v>0</v>
      </c>
      <c r="I26" s="153">
        <v>6.0161408657373441</v>
      </c>
      <c r="J26" s="154">
        <v>0</v>
      </c>
      <c r="K26" s="6">
        <v>47.688921496698462</v>
      </c>
      <c r="L26" s="57">
        <v>0</v>
      </c>
      <c r="M26" s="30">
        <v>9</v>
      </c>
      <c r="N26" s="31">
        <v>8</v>
      </c>
      <c r="O26" s="32">
        <v>0</v>
      </c>
      <c r="P26" s="33">
        <v>2</v>
      </c>
      <c r="Q26" s="34">
        <v>1</v>
      </c>
      <c r="R26" s="35">
        <v>0</v>
      </c>
      <c r="S26" s="51">
        <v>1</v>
      </c>
      <c r="T26" s="36">
        <v>1</v>
      </c>
      <c r="U26" s="137">
        <v>8</v>
      </c>
      <c r="V26" s="138">
        <v>0</v>
      </c>
      <c r="W26" s="139">
        <v>0</v>
      </c>
      <c r="X26" s="105">
        <v>0</v>
      </c>
      <c r="Y26" s="76">
        <v>20</v>
      </c>
      <c r="Z26" s="77">
        <v>0</v>
      </c>
      <c r="AA26" s="78">
        <v>0</v>
      </c>
    </row>
    <row r="27" spans="1:27" ht="14.25" customHeight="1" x14ac:dyDescent="0.2">
      <c r="A27" s="89" t="s">
        <v>98</v>
      </c>
      <c r="B27" s="4">
        <v>270</v>
      </c>
      <c r="C27" s="10">
        <f t="shared" si="0"/>
        <v>1</v>
      </c>
      <c r="D27" s="27">
        <v>4</v>
      </c>
      <c r="E27" s="28">
        <v>2</v>
      </c>
      <c r="F27" s="29">
        <v>0</v>
      </c>
      <c r="G27" s="151">
        <v>3.2888888888888888</v>
      </c>
      <c r="H27" s="152">
        <v>0</v>
      </c>
      <c r="I27" s="153">
        <v>5.3703703703703702</v>
      </c>
      <c r="J27" s="154">
        <v>0</v>
      </c>
      <c r="K27" s="6">
        <v>103.7037037037037</v>
      </c>
      <c r="L27" s="57" t="s">
        <v>264</v>
      </c>
      <c r="M27" s="30">
        <v>4</v>
      </c>
      <c r="N27" s="31">
        <v>1</v>
      </c>
      <c r="O27" s="32">
        <v>0</v>
      </c>
      <c r="P27" s="33">
        <v>1</v>
      </c>
      <c r="Q27" s="34">
        <v>0</v>
      </c>
      <c r="R27" s="35">
        <v>0</v>
      </c>
      <c r="S27" s="51">
        <v>1</v>
      </c>
      <c r="T27" s="36" t="s">
        <v>264</v>
      </c>
      <c r="U27" s="137">
        <v>8</v>
      </c>
      <c r="V27" s="138">
        <v>0</v>
      </c>
      <c r="W27" s="139">
        <v>0</v>
      </c>
      <c r="X27" s="105">
        <v>0</v>
      </c>
      <c r="Y27" s="76">
        <v>4</v>
      </c>
      <c r="Z27" s="77">
        <v>0</v>
      </c>
      <c r="AA27" s="78">
        <v>0</v>
      </c>
    </row>
    <row r="28" spans="1:27" ht="14.25" customHeight="1" x14ac:dyDescent="0.2">
      <c r="A28" s="89" t="s">
        <v>37</v>
      </c>
      <c r="B28" s="4">
        <v>1021</v>
      </c>
      <c r="C28" s="10">
        <f t="shared" si="0"/>
        <v>2</v>
      </c>
      <c r="D28" s="27">
        <v>15</v>
      </c>
      <c r="E28" s="28">
        <v>4</v>
      </c>
      <c r="F28" s="29">
        <v>0</v>
      </c>
      <c r="G28" s="151">
        <v>0</v>
      </c>
      <c r="H28" s="152">
        <v>0</v>
      </c>
      <c r="I28" s="153">
        <v>0.97943192948090119</v>
      </c>
      <c r="J28" s="154">
        <v>0</v>
      </c>
      <c r="K28" s="6">
        <v>127.32615083251714</v>
      </c>
      <c r="L28" s="57">
        <v>1</v>
      </c>
      <c r="M28" s="30">
        <v>9</v>
      </c>
      <c r="N28" s="31">
        <v>12</v>
      </c>
      <c r="O28" s="32">
        <v>1</v>
      </c>
      <c r="P28" s="33">
        <v>2</v>
      </c>
      <c r="Q28" s="34">
        <v>1</v>
      </c>
      <c r="R28" s="35">
        <v>0</v>
      </c>
      <c r="S28" s="51">
        <v>0</v>
      </c>
      <c r="T28" s="36">
        <v>0</v>
      </c>
      <c r="U28" s="137">
        <v>8</v>
      </c>
      <c r="V28" s="138">
        <v>0</v>
      </c>
      <c r="W28" s="139">
        <v>0</v>
      </c>
      <c r="X28" s="105">
        <v>0</v>
      </c>
      <c r="Y28" s="76">
        <v>20</v>
      </c>
      <c r="Z28" s="77">
        <v>1</v>
      </c>
      <c r="AA28" s="78">
        <v>0</v>
      </c>
    </row>
    <row r="29" spans="1:27" ht="14.25" customHeight="1" x14ac:dyDescent="0.2">
      <c r="A29" s="89" t="s">
        <v>38</v>
      </c>
      <c r="B29" s="4">
        <v>510</v>
      </c>
      <c r="C29" s="10">
        <f t="shared" si="0"/>
        <v>0</v>
      </c>
      <c r="D29" s="27">
        <v>5</v>
      </c>
      <c r="E29" s="28">
        <v>2</v>
      </c>
      <c r="F29" s="29">
        <v>0</v>
      </c>
      <c r="G29" s="151">
        <v>7.4509803921568629</v>
      </c>
      <c r="H29" s="152">
        <v>0</v>
      </c>
      <c r="I29" s="153">
        <v>0</v>
      </c>
      <c r="J29" s="154">
        <v>0</v>
      </c>
      <c r="K29" s="6">
        <v>70.588235294117652</v>
      </c>
      <c r="L29" s="57" t="s">
        <v>264</v>
      </c>
      <c r="M29" s="30">
        <v>6</v>
      </c>
      <c r="N29" s="31">
        <v>1</v>
      </c>
      <c r="O29" s="32">
        <v>0</v>
      </c>
      <c r="P29" s="33">
        <v>2</v>
      </c>
      <c r="Q29" s="34">
        <v>1</v>
      </c>
      <c r="R29" s="35">
        <v>0</v>
      </c>
      <c r="S29" s="51">
        <v>0</v>
      </c>
      <c r="T29" s="36">
        <v>0</v>
      </c>
      <c r="U29" s="137">
        <v>8</v>
      </c>
      <c r="V29" s="138">
        <v>0</v>
      </c>
      <c r="W29" s="139">
        <v>0</v>
      </c>
      <c r="X29" s="105">
        <v>0</v>
      </c>
      <c r="Y29" s="76">
        <v>6</v>
      </c>
      <c r="Z29" s="77">
        <v>0</v>
      </c>
      <c r="AA29" s="78">
        <v>0</v>
      </c>
    </row>
    <row r="30" spans="1:27" ht="14.25" customHeight="1" x14ac:dyDescent="0.2">
      <c r="A30" s="89" t="s">
        <v>99</v>
      </c>
      <c r="B30" s="4">
        <v>299</v>
      </c>
      <c r="C30" s="10">
        <f t="shared" si="0"/>
        <v>2</v>
      </c>
      <c r="D30" s="27">
        <v>4</v>
      </c>
      <c r="E30" s="28">
        <v>1</v>
      </c>
      <c r="F30" s="29">
        <v>0</v>
      </c>
      <c r="G30" s="151">
        <v>0</v>
      </c>
      <c r="H30" s="152">
        <v>0</v>
      </c>
      <c r="I30" s="153">
        <v>0</v>
      </c>
      <c r="J30" s="154">
        <v>0</v>
      </c>
      <c r="K30" s="6">
        <v>73.578595317725757</v>
      </c>
      <c r="L30" s="57" t="s">
        <v>264</v>
      </c>
      <c r="M30" s="30">
        <v>4</v>
      </c>
      <c r="N30" s="31">
        <v>4</v>
      </c>
      <c r="O30" s="32">
        <v>1</v>
      </c>
      <c r="P30" s="33">
        <v>1</v>
      </c>
      <c r="Q30" s="34">
        <v>1</v>
      </c>
      <c r="R30" s="35">
        <v>1</v>
      </c>
      <c r="S30" s="51">
        <v>0</v>
      </c>
      <c r="T30" s="36" t="s">
        <v>264</v>
      </c>
      <c r="U30" s="137">
        <v>8</v>
      </c>
      <c r="V30" s="138">
        <v>0</v>
      </c>
      <c r="W30" s="139">
        <v>0</v>
      </c>
      <c r="X30" s="105">
        <v>0</v>
      </c>
      <c r="Y30" s="76">
        <v>4</v>
      </c>
      <c r="Z30" s="77">
        <v>0</v>
      </c>
      <c r="AA30" s="78">
        <v>0</v>
      </c>
    </row>
    <row r="31" spans="1:27" ht="14.25" customHeight="1" x14ac:dyDescent="0.2">
      <c r="A31" s="89" t="s">
        <v>39</v>
      </c>
      <c r="B31" s="4">
        <v>959</v>
      </c>
      <c r="C31" s="10">
        <f t="shared" si="0"/>
        <v>2</v>
      </c>
      <c r="D31" s="27">
        <v>5</v>
      </c>
      <c r="E31" s="28">
        <v>1</v>
      </c>
      <c r="F31" s="29">
        <v>0</v>
      </c>
      <c r="G31" s="151">
        <v>10.427528675703858</v>
      </c>
      <c r="H31" s="152">
        <v>0</v>
      </c>
      <c r="I31" s="153">
        <v>3.0239833159541192</v>
      </c>
      <c r="J31" s="154">
        <v>0</v>
      </c>
      <c r="K31" s="6">
        <v>41.710114702815432</v>
      </c>
      <c r="L31" s="57" t="s">
        <v>264</v>
      </c>
      <c r="M31" s="30">
        <v>6</v>
      </c>
      <c r="N31" s="31">
        <v>2</v>
      </c>
      <c r="O31" s="32">
        <v>0</v>
      </c>
      <c r="P31" s="33">
        <v>2</v>
      </c>
      <c r="Q31" s="34">
        <v>0</v>
      </c>
      <c r="R31" s="35">
        <v>0</v>
      </c>
      <c r="S31" s="51">
        <v>1</v>
      </c>
      <c r="T31" s="36">
        <v>0</v>
      </c>
      <c r="U31" s="137">
        <v>8</v>
      </c>
      <c r="V31" s="138">
        <v>100</v>
      </c>
      <c r="W31" s="139">
        <v>1</v>
      </c>
      <c r="X31" s="105">
        <v>0</v>
      </c>
      <c r="Y31" s="76">
        <v>6</v>
      </c>
      <c r="Z31" s="77">
        <v>0</v>
      </c>
      <c r="AA31" s="78">
        <v>0</v>
      </c>
    </row>
    <row r="32" spans="1:27" ht="14.25" customHeight="1" x14ac:dyDescent="0.2">
      <c r="A32" s="89" t="s">
        <v>40</v>
      </c>
      <c r="B32" s="4">
        <v>202</v>
      </c>
      <c r="C32" s="10">
        <f t="shared" si="0"/>
        <v>1</v>
      </c>
      <c r="D32" s="27">
        <v>4</v>
      </c>
      <c r="E32" s="28">
        <v>1</v>
      </c>
      <c r="F32" s="29">
        <v>0</v>
      </c>
      <c r="G32" s="151">
        <v>0</v>
      </c>
      <c r="H32" s="152">
        <v>0</v>
      </c>
      <c r="I32" s="153">
        <v>1.7326732673267329</v>
      </c>
      <c r="J32" s="154">
        <v>0</v>
      </c>
      <c r="K32" s="6">
        <v>247.52475247524751</v>
      </c>
      <c r="L32" s="57" t="s">
        <v>264</v>
      </c>
      <c r="M32" s="30">
        <v>4</v>
      </c>
      <c r="N32" s="31">
        <v>10</v>
      </c>
      <c r="O32" s="32">
        <v>1</v>
      </c>
      <c r="P32" s="33">
        <v>1</v>
      </c>
      <c r="Q32" s="34">
        <v>0</v>
      </c>
      <c r="R32" s="35">
        <v>0</v>
      </c>
      <c r="S32" s="51">
        <v>0</v>
      </c>
      <c r="T32" s="36" t="s">
        <v>264</v>
      </c>
      <c r="U32" s="137">
        <v>8</v>
      </c>
      <c r="V32" s="138">
        <v>0</v>
      </c>
      <c r="W32" s="139">
        <v>0</v>
      </c>
      <c r="X32" s="105">
        <v>0</v>
      </c>
      <c r="Y32" s="76">
        <v>4</v>
      </c>
      <c r="Z32" s="77">
        <v>2</v>
      </c>
      <c r="AA32" s="78">
        <v>0</v>
      </c>
    </row>
    <row r="33" spans="1:27" ht="14.25" customHeight="1" x14ac:dyDescent="0.2">
      <c r="A33" s="89" t="s">
        <v>41</v>
      </c>
      <c r="B33" s="4">
        <v>1684</v>
      </c>
      <c r="C33" s="10">
        <f t="shared" si="0"/>
        <v>5</v>
      </c>
      <c r="D33" s="27">
        <v>15</v>
      </c>
      <c r="E33" s="28">
        <v>5</v>
      </c>
      <c r="F33" s="29">
        <v>0</v>
      </c>
      <c r="G33" s="151">
        <v>35.476247030878859</v>
      </c>
      <c r="H33" s="152">
        <v>1</v>
      </c>
      <c r="I33" s="153">
        <v>5.5225653206650831</v>
      </c>
      <c r="J33" s="154">
        <v>0</v>
      </c>
      <c r="K33" s="6">
        <v>59.38242280285035</v>
      </c>
      <c r="L33" s="57">
        <v>0</v>
      </c>
      <c r="M33" s="30">
        <v>9</v>
      </c>
      <c r="N33" s="31">
        <v>20</v>
      </c>
      <c r="O33" s="32">
        <v>1</v>
      </c>
      <c r="P33" s="33">
        <v>2</v>
      </c>
      <c r="Q33" s="34">
        <v>1</v>
      </c>
      <c r="R33" s="35">
        <v>0</v>
      </c>
      <c r="S33" s="51">
        <v>1</v>
      </c>
      <c r="T33" s="36">
        <v>1</v>
      </c>
      <c r="U33" s="137">
        <v>8</v>
      </c>
      <c r="V33" s="138">
        <v>0</v>
      </c>
      <c r="W33" s="139">
        <v>0</v>
      </c>
      <c r="X33" s="105">
        <v>1</v>
      </c>
      <c r="Y33" s="76">
        <v>20</v>
      </c>
      <c r="Z33" s="77">
        <v>6</v>
      </c>
      <c r="AA33" s="78">
        <v>0</v>
      </c>
    </row>
    <row r="34" spans="1:27" ht="14.25" customHeight="1" x14ac:dyDescent="0.2">
      <c r="A34" s="89" t="s">
        <v>42</v>
      </c>
      <c r="B34" s="4">
        <v>515</v>
      </c>
      <c r="C34" s="10">
        <f t="shared" si="0"/>
        <v>0</v>
      </c>
      <c r="D34" s="27">
        <v>5</v>
      </c>
      <c r="E34" s="28">
        <v>2</v>
      </c>
      <c r="F34" s="29">
        <v>0</v>
      </c>
      <c r="G34" s="151">
        <v>0</v>
      </c>
      <c r="H34" s="152">
        <v>0</v>
      </c>
      <c r="I34" s="153">
        <v>4.8543689320388346</v>
      </c>
      <c r="J34" s="154">
        <v>0</v>
      </c>
      <c r="K34" s="6">
        <v>46.601941747572816</v>
      </c>
      <c r="L34" s="57" t="s">
        <v>264</v>
      </c>
      <c r="M34" s="30">
        <v>6</v>
      </c>
      <c r="N34" s="31">
        <v>3</v>
      </c>
      <c r="O34" s="32">
        <v>0</v>
      </c>
      <c r="P34" s="33">
        <v>2</v>
      </c>
      <c r="Q34" s="34">
        <v>0</v>
      </c>
      <c r="R34" s="35">
        <v>0</v>
      </c>
      <c r="S34" s="51">
        <v>0</v>
      </c>
      <c r="T34" s="36">
        <v>0</v>
      </c>
      <c r="U34" s="137">
        <v>8</v>
      </c>
      <c r="V34" s="138">
        <v>0</v>
      </c>
      <c r="W34" s="139">
        <v>0</v>
      </c>
      <c r="X34" s="105">
        <v>0</v>
      </c>
      <c r="Y34" s="76">
        <v>6</v>
      </c>
      <c r="Z34" s="77">
        <v>0</v>
      </c>
      <c r="AA34" s="78">
        <v>0</v>
      </c>
    </row>
    <row r="35" spans="1:27" ht="14.25" customHeight="1" x14ac:dyDescent="0.2">
      <c r="A35" s="89" t="s">
        <v>43</v>
      </c>
      <c r="B35" s="4">
        <v>261</v>
      </c>
      <c r="C35" s="10">
        <f t="shared" si="0"/>
        <v>0</v>
      </c>
      <c r="D35" s="27">
        <v>4</v>
      </c>
      <c r="E35" s="28">
        <v>2</v>
      </c>
      <c r="F35" s="29">
        <v>0</v>
      </c>
      <c r="G35" s="151">
        <v>0</v>
      </c>
      <c r="H35" s="152">
        <v>0</v>
      </c>
      <c r="I35" s="153">
        <v>0</v>
      </c>
      <c r="J35" s="154">
        <v>0</v>
      </c>
      <c r="K35" s="6">
        <v>84.291187739463609</v>
      </c>
      <c r="L35" s="57" t="s">
        <v>264</v>
      </c>
      <c r="M35" s="30">
        <v>4</v>
      </c>
      <c r="N35" s="31">
        <v>1</v>
      </c>
      <c r="O35" s="32">
        <v>0</v>
      </c>
      <c r="P35" s="33">
        <v>1</v>
      </c>
      <c r="Q35" s="34">
        <v>0</v>
      </c>
      <c r="R35" s="35">
        <v>0</v>
      </c>
      <c r="S35" s="51">
        <v>0</v>
      </c>
      <c r="T35" s="36" t="s">
        <v>264</v>
      </c>
      <c r="U35" s="137">
        <v>8</v>
      </c>
      <c r="V35" s="138">
        <v>0</v>
      </c>
      <c r="W35" s="139">
        <v>0</v>
      </c>
      <c r="X35" s="105">
        <v>0</v>
      </c>
      <c r="Y35" s="76">
        <v>4</v>
      </c>
      <c r="Z35" s="77">
        <v>0</v>
      </c>
      <c r="AA35" s="78">
        <v>0</v>
      </c>
    </row>
    <row r="36" spans="1:27" ht="14.25" customHeight="1" x14ac:dyDescent="0.2">
      <c r="A36" s="89" t="s">
        <v>100</v>
      </c>
      <c r="B36" s="4">
        <v>350</v>
      </c>
      <c r="C36" s="10">
        <f t="shared" si="0"/>
        <v>4</v>
      </c>
      <c r="D36" s="27">
        <v>4</v>
      </c>
      <c r="E36" s="28">
        <v>3</v>
      </c>
      <c r="F36" s="29">
        <v>0</v>
      </c>
      <c r="G36" s="151">
        <v>34.285714285714285</v>
      </c>
      <c r="H36" s="152">
        <v>1</v>
      </c>
      <c r="I36" s="153">
        <v>6.7142857142857144</v>
      </c>
      <c r="J36" s="154">
        <v>0</v>
      </c>
      <c r="K36" s="6">
        <v>42.857142857142854</v>
      </c>
      <c r="L36" s="57" t="s">
        <v>264</v>
      </c>
      <c r="M36" s="30">
        <v>4</v>
      </c>
      <c r="N36" s="31">
        <v>4</v>
      </c>
      <c r="O36" s="32">
        <v>1</v>
      </c>
      <c r="P36" s="33">
        <v>1</v>
      </c>
      <c r="Q36" s="34">
        <v>1</v>
      </c>
      <c r="R36" s="35">
        <v>1</v>
      </c>
      <c r="S36" s="51">
        <v>1</v>
      </c>
      <c r="T36" s="36" t="s">
        <v>264</v>
      </c>
      <c r="U36" s="137">
        <v>8</v>
      </c>
      <c r="V36" s="138">
        <v>0</v>
      </c>
      <c r="W36" s="139">
        <v>0</v>
      </c>
      <c r="X36" s="105">
        <v>0</v>
      </c>
      <c r="Y36" s="76">
        <v>4</v>
      </c>
      <c r="Z36" s="77">
        <v>0</v>
      </c>
      <c r="AA36" s="78">
        <v>0</v>
      </c>
    </row>
    <row r="37" spans="1:27" ht="14.25" customHeight="1" x14ac:dyDescent="0.2">
      <c r="A37" s="89" t="s">
        <v>44</v>
      </c>
      <c r="B37" s="4">
        <v>341</v>
      </c>
      <c r="C37" s="10">
        <f t="shared" si="0"/>
        <v>2</v>
      </c>
      <c r="D37" s="27">
        <v>4</v>
      </c>
      <c r="E37" s="28">
        <v>1</v>
      </c>
      <c r="F37" s="29">
        <v>0</v>
      </c>
      <c r="G37" s="151">
        <v>1.032258064516129</v>
      </c>
      <c r="H37" s="152">
        <v>0</v>
      </c>
      <c r="I37" s="153">
        <v>0</v>
      </c>
      <c r="J37" s="154">
        <v>0</v>
      </c>
      <c r="K37" s="6">
        <v>70.381231671554261</v>
      </c>
      <c r="L37" s="57" t="s">
        <v>264</v>
      </c>
      <c r="M37" s="30">
        <v>4</v>
      </c>
      <c r="N37" s="31">
        <v>6</v>
      </c>
      <c r="O37" s="32">
        <v>1</v>
      </c>
      <c r="P37" s="33">
        <v>1</v>
      </c>
      <c r="Q37" s="34">
        <v>0</v>
      </c>
      <c r="R37" s="35">
        <v>0</v>
      </c>
      <c r="S37" s="51">
        <v>1</v>
      </c>
      <c r="T37" s="36" t="s">
        <v>264</v>
      </c>
      <c r="U37" s="137">
        <v>8</v>
      </c>
      <c r="V37" s="138">
        <v>0</v>
      </c>
      <c r="W37" s="139">
        <v>0</v>
      </c>
      <c r="X37" s="105">
        <v>0</v>
      </c>
      <c r="Y37" s="76">
        <v>4</v>
      </c>
      <c r="Z37" s="77">
        <v>1</v>
      </c>
      <c r="AA37" s="78">
        <v>0</v>
      </c>
    </row>
    <row r="38" spans="1:27" ht="14.25" customHeight="1" x14ac:dyDescent="0.2">
      <c r="A38" s="89" t="s">
        <v>45</v>
      </c>
      <c r="B38" s="4">
        <v>969</v>
      </c>
      <c r="C38" s="10">
        <f t="shared" si="0"/>
        <v>4</v>
      </c>
      <c r="D38" s="27">
        <v>5</v>
      </c>
      <c r="E38" s="28">
        <v>3</v>
      </c>
      <c r="F38" s="29">
        <v>0</v>
      </c>
      <c r="G38" s="151">
        <v>11.033023735810113</v>
      </c>
      <c r="H38" s="152">
        <v>0</v>
      </c>
      <c r="I38" s="153">
        <v>6.553147574819401</v>
      </c>
      <c r="J38" s="154">
        <v>0</v>
      </c>
      <c r="K38" s="6">
        <v>58.823529411764703</v>
      </c>
      <c r="L38" s="57" t="s">
        <v>264</v>
      </c>
      <c r="M38" s="30">
        <v>6</v>
      </c>
      <c r="N38" s="31">
        <v>1</v>
      </c>
      <c r="O38" s="32">
        <v>0</v>
      </c>
      <c r="P38" s="33">
        <v>2</v>
      </c>
      <c r="Q38" s="34">
        <v>0</v>
      </c>
      <c r="R38" s="35">
        <v>0</v>
      </c>
      <c r="S38" s="51">
        <v>1</v>
      </c>
      <c r="T38" s="36">
        <v>1</v>
      </c>
      <c r="U38" s="137">
        <v>8</v>
      </c>
      <c r="V38" s="138">
        <v>100</v>
      </c>
      <c r="W38" s="139">
        <v>1</v>
      </c>
      <c r="X38" s="105">
        <v>0</v>
      </c>
      <c r="Y38" s="76">
        <v>6</v>
      </c>
      <c r="Z38" s="77">
        <v>6</v>
      </c>
      <c r="AA38" s="78">
        <v>1</v>
      </c>
    </row>
    <row r="39" spans="1:27" ht="14.25" customHeight="1" x14ac:dyDescent="0.2">
      <c r="A39" s="89" t="s">
        <v>46</v>
      </c>
      <c r="B39" s="4">
        <v>112</v>
      </c>
      <c r="C39" s="10">
        <f t="shared" si="0"/>
        <v>0</v>
      </c>
      <c r="D39" s="27">
        <v>4</v>
      </c>
      <c r="E39" s="28">
        <v>1</v>
      </c>
      <c r="F39" s="29">
        <v>0</v>
      </c>
      <c r="G39" s="151">
        <v>0</v>
      </c>
      <c r="H39" s="152">
        <v>0</v>
      </c>
      <c r="I39" s="153">
        <v>0</v>
      </c>
      <c r="J39" s="154">
        <v>0</v>
      </c>
      <c r="K39" s="6">
        <v>133.92857142857142</v>
      </c>
      <c r="L39" s="57" t="s">
        <v>264</v>
      </c>
      <c r="M39" s="30">
        <v>4</v>
      </c>
      <c r="N39" s="31">
        <v>0</v>
      </c>
      <c r="O39" s="32">
        <v>0</v>
      </c>
      <c r="P39" s="33">
        <v>1</v>
      </c>
      <c r="Q39" s="34">
        <v>0</v>
      </c>
      <c r="R39" s="35">
        <v>0</v>
      </c>
      <c r="S39" s="51">
        <v>0</v>
      </c>
      <c r="T39" s="36" t="s">
        <v>264</v>
      </c>
      <c r="U39" s="137">
        <v>8</v>
      </c>
      <c r="V39" s="138">
        <v>0</v>
      </c>
      <c r="W39" s="139">
        <v>0</v>
      </c>
      <c r="X39" s="105">
        <v>0</v>
      </c>
      <c r="Y39" s="76">
        <v>4</v>
      </c>
      <c r="Z39" s="77">
        <v>0</v>
      </c>
      <c r="AA39" s="78">
        <v>0</v>
      </c>
    </row>
    <row r="40" spans="1:27" ht="14.25" customHeight="1" x14ac:dyDescent="0.2">
      <c r="A40" s="89" t="s">
        <v>47</v>
      </c>
      <c r="B40" s="4">
        <v>167</v>
      </c>
      <c r="C40" s="10">
        <f t="shared" si="0"/>
        <v>0</v>
      </c>
      <c r="D40" s="27">
        <v>4</v>
      </c>
      <c r="E40" s="28">
        <v>0</v>
      </c>
      <c r="F40" s="29">
        <v>0</v>
      </c>
      <c r="G40" s="151">
        <v>0</v>
      </c>
      <c r="H40" s="152">
        <v>0</v>
      </c>
      <c r="I40" s="153">
        <v>0</v>
      </c>
      <c r="J40" s="154">
        <v>0</v>
      </c>
      <c r="K40" s="6">
        <v>0</v>
      </c>
      <c r="L40" s="57" t="s">
        <v>264</v>
      </c>
      <c r="M40" s="30">
        <v>4</v>
      </c>
      <c r="N40" s="31">
        <v>0</v>
      </c>
      <c r="O40" s="32">
        <v>0</v>
      </c>
      <c r="P40" s="33">
        <v>1</v>
      </c>
      <c r="Q40" s="34">
        <v>0</v>
      </c>
      <c r="R40" s="35">
        <v>0</v>
      </c>
      <c r="S40" s="51">
        <v>0</v>
      </c>
      <c r="T40" s="36" t="s">
        <v>264</v>
      </c>
      <c r="U40" s="137">
        <v>8</v>
      </c>
      <c r="V40" s="138">
        <v>0</v>
      </c>
      <c r="W40" s="139">
        <v>0</v>
      </c>
      <c r="X40" s="105">
        <v>0</v>
      </c>
      <c r="Y40" s="76">
        <v>4</v>
      </c>
      <c r="Z40" s="77">
        <v>0</v>
      </c>
      <c r="AA40" s="78">
        <v>0</v>
      </c>
    </row>
    <row r="41" spans="1:27" ht="14.25" customHeight="1" x14ac:dyDescent="0.2">
      <c r="A41" s="89" t="s">
        <v>48</v>
      </c>
      <c r="B41" s="4">
        <v>693</v>
      </c>
      <c r="C41" s="10">
        <f t="shared" si="0"/>
        <v>0</v>
      </c>
      <c r="D41" s="27">
        <v>5</v>
      </c>
      <c r="E41" s="28">
        <v>2</v>
      </c>
      <c r="F41" s="29">
        <v>0</v>
      </c>
      <c r="G41" s="151">
        <v>0</v>
      </c>
      <c r="H41" s="152">
        <v>0</v>
      </c>
      <c r="I41" s="153">
        <v>3.8961038961038961</v>
      </c>
      <c r="J41" s="154">
        <v>0</v>
      </c>
      <c r="K41" s="6">
        <v>38.961038961038959</v>
      </c>
      <c r="L41" s="57" t="s">
        <v>264</v>
      </c>
      <c r="M41" s="30">
        <v>6</v>
      </c>
      <c r="N41" s="31">
        <v>5</v>
      </c>
      <c r="O41" s="32">
        <v>0</v>
      </c>
      <c r="P41" s="33">
        <v>2</v>
      </c>
      <c r="Q41" s="34">
        <v>1</v>
      </c>
      <c r="R41" s="35">
        <v>0</v>
      </c>
      <c r="S41" s="51">
        <v>0</v>
      </c>
      <c r="T41" s="36">
        <v>0</v>
      </c>
      <c r="U41" s="137">
        <v>8</v>
      </c>
      <c r="V41" s="138">
        <v>0</v>
      </c>
      <c r="W41" s="139">
        <v>0</v>
      </c>
      <c r="X41" s="105">
        <v>0</v>
      </c>
      <c r="Y41" s="76">
        <v>6</v>
      </c>
      <c r="Z41" s="77">
        <v>0</v>
      </c>
      <c r="AA41" s="78">
        <v>0</v>
      </c>
    </row>
    <row r="42" spans="1:27" ht="14.25" customHeight="1" x14ac:dyDescent="0.2">
      <c r="A42" s="89" t="s">
        <v>49</v>
      </c>
      <c r="B42" s="4">
        <v>629</v>
      </c>
      <c r="C42" s="10">
        <f t="shared" si="0"/>
        <v>1</v>
      </c>
      <c r="D42" s="27">
        <v>5</v>
      </c>
      <c r="E42" s="28">
        <v>2</v>
      </c>
      <c r="F42" s="29">
        <v>0</v>
      </c>
      <c r="G42" s="151">
        <v>15.573926868044515</v>
      </c>
      <c r="H42" s="152">
        <v>0</v>
      </c>
      <c r="I42" s="153">
        <v>1.2718600953895072</v>
      </c>
      <c r="J42" s="154">
        <v>0</v>
      </c>
      <c r="K42" s="6">
        <v>47.694753577106525</v>
      </c>
      <c r="L42" s="57" t="s">
        <v>264</v>
      </c>
      <c r="M42" s="30">
        <v>6</v>
      </c>
      <c r="N42" s="31">
        <v>2</v>
      </c>
      <c r="O42" s="32">
        <v>0</v>
      </c>
      <c r="P42" s="33">
        <v>2</v>
      </c>
      <c r="Q42" s="34">
        <v>2</v>
      </c>
      <c r="R42" s="35">
        <v>1</v>
      </c>
      <c r="S42" s="51">
        <v>0</v>
      </c>
      <c r="T42" s="36">
        <v>0</v>
      </c>
      <c r="U42" s="137">
        <v>8</v>
      </c>
      <c r="V42" s="138">
        <v>0</v>
      </c>
      <c r="W42" s="139">
        <v>0</v>
      </c>
      <c r="X42" s="105">
        <v>0</v>
      </c>
      <c r="Y42" s="76">
        <v>6</v>
      </c>
      <c r="Z42" s="77">
        <v>1</v>
      </c>
      <c r="AA42" s="78">
        <v>0</v>
      </c>
    </row>
    <row r="43" spans="1:27" ht="14.25" customHeight="1" x14ac:dyDescent="0.2">
      <c r="A43" s="89" t="s">
        <v>50</v>
      </c>
      <c r="B43" s="4">
        <v>450</v>
      </c>
      <c r="C43" s="10">
        <f t="shared" si="0"/>
        <v>1</v>
      </c>
      <c r="D43" s="27">
        <v>4</v>
      </c>
      <c r="E43" s="28">
        <v>2</v>
      </c>
      <c r="F43" s="29">
        <v>0</v>
      </c>
      <c r="G43" s="151">
        <v>0</v>
      </c>
      <c r="H43" s="152">
        <v>0</v>
      </c>
      <c r="I43" s="153">
        <v>0</v>
      </c>
      <c r="J43" s="154">
        <v>0</v>
      </c>
      <c r="K43" s="6">
        <v>44.444444444444443</v>
      </c>
      <c r="L43" s="57" t="s">
        <v>264</v>
      </c>
      <c r="M43" s="30">
        <v>4</v>
      </c>
      <c r="N43" s="31">
        <v>1</v>
      </c>
      <c r="O43" s="32">
        <v>0</v>
      </c>
      <c r="P43" s="33">
        <v>1</v>
      </c>
      <c r="Q43" s="34">
        <v>1</v>
      </c>
      <c r="R43" s="35">
        <v>1</v>
      </c>
      <c r="S43" s="51">
        <v>0</v>
      </c>
      <c r="T43" s="36" t="s">
        <v>264</v>
      </c>
      <c r="U43" s="137">
        <v>8</v>
      </c>
      <c r="V43" s="138">
        <v>0</v>
      </c>
      <c r="W43" s="139">
        <v>0</v>
      </c>
      <c r="X43" s="105">
        <v>0</v>
      </c>
      <c r="Y43" s="76">
        <v>4</v>
      </c>
      <c r="Z43" s="77">
        <v>0</v>
      </c>
      <c r="AA43" s="78">
        <v>0</v>
      </c>
    </row>
    <row r="44" spans="1:27" ht="14.25" customHeight="1" x14ac:dyDescent="0.2">
      <c r="A44" s="89" t="s">
        <v>51</v>
      </c>
      <c r="B44" s="4">
        <v>585</v>
      </c>
      <c r="C44" s="10">
        <f t="shared" si="0"/>
        <v>1</v>
      </c>
      <c r="D44" s="27">
        <v>5</v>
      </c>
      <c r="E44" s="28">
        <v>3</v>
      </c>
      <c r="F44" s="29">
        <v>0</v>
      </c>
      <c r="G44" s="151">
        <v>3.4188034188034186</v>
      </c>
      <c r="H44" s="152">
        <v>0</v>
      </c>
      <c r="I44" s="153">
        <v>2.5641025641025639</v>
      </c>
      <c r="J44" s="154">
        <v>0</v>
      </c>
      <c r="K44" s="6">
        <v>41.025641025641029</v>
      </c>
      <c r="L44" s="57" t="s">
        <v>264</v>
      </c>
      <c r="M44" s="30">
        <v>6</v>
      </c>
      <c r="N44" s="31">
        <v>15</v>
      </c>
      <c r="O44" s="32">
        <v>1</v>
      </c>
      <c r="P44" s="33">
        <v>2</v>
      </c>
      <c r="Q44" s="34">
        <v>0</v>
      </c>
      <c r="R44" s="35">
        <v>0</v>
      </c>
      <c r="S44" s="51">
        <v>0</v>
      </c>
      <c r="T44" s="36">
        <v>0</v>
      </c>
      <c r="U44" s="137">
        <v>8</v>
      </c>
      <c r="V44" s="138">
        <v>0</v>
      </c>
      <c r="W44" s="139">
        <v>0</v>
      </c>
      <c r="X44" s="105">
        <v>0</v>
      </c>
      <c r="Y44" s="76">
        <v>6</v>
      </c>
      <c r="Z44" s="77">
        <v>0</v>
      </c>
      <c r="AA44" s="78">
        <v>0</v>
      </c>
    </row>
    <row r="45" spans="1:27" ht="14.25" customHeight="1" x14ac:dyDescent="0.2">
      <c r="A45" s="89" t="s">
        <v>101</v>
      </c>
      <c r="B45" s="4">
        <v>687</v>
      </c>
      <c r="C45" s="10">
        <f t="shared" si="0"/>
        <v>0</v>
      </c>
      <c r="D45" s="27">
        <v>5</v>
      </c>
      <c r="E45" s="28">
        <v>2</v>
      </c>
      <c r="F45" s="29">
        <v>0</v>
      </c>
      <c r="G45" s="151">
        <v>0</v>
      </c>
      <c r="H45" s="152">
        <v>0</v>
      </c>
      <c r="I45" s="153">
        <v>0</v>
      </c>
      <c r="J45" s="154">
        <v>0</v>
      </c>
      <c r="K45" s="6">
        <v>58.224163027656473</v>
      </c>
      <c r="L45" s="57" t="s">
        <v>264</v>
      </c>
      <c r="M45" s="30">
        <v>6</v>
      </c>
      <c r="N45" s="31">
        <v>0</v>
      </c>
      <c r="O45" s="32">
        <v>0</v>
      </c>
      <c r="P45" s="33">
        <v>2</v>
      </c>
      <c r="Q45" s="34">
        <v>0</v>
      </c>
      <c r="R45" s="35">
        <v>0</v>
      </c>
      <c r="S45" s="51">
        <v>0</v>
      </c>
      <c r="T45" s="36">
        <v>0</v>
      </c>
      <c r="U45" s="137">
        <v>8</v>
      </c>
      <c r="V45" s="138">
        <v>0</v>
      </c>
      <c r="W45" s="139">
        <v>0</v>
      </c>
      <c r="X45" s="105">
        <v>0</v>
      </c>
      <c r="Y45" s="76">
        <v>6</v>
      </c>
      <c r="Z45" s="77">
        <v>0</v>
      </c>
      <c r="AA45" s="78">
        <v>0</v>
      </c>
    </row>
    <row r="46" spans="1:27" ht="14.25" customHeight="1" x14ac:dyDescent="0.2">
      <c r="A46" s="89" t="s">
        <v>52</v>
      </c>
      <c r="B46" s="4">
        <v>1144</v>
      </c>
      <c r="C46" s="10">
        <f t="shared" si="0"/>
        <v>3</v>
      </c>
      <c r="D46" s="27">
        <v>15</v>
      </c>
      <c r="E46" s="28">
        <v>2</v>
      </c>
      <c r="F46" s="29">
        <v>0</v>
      </c>
      <c r="G46" s="151">
        <v>3.3138111888111887</v>
      </c>
      <c r="H46" s="152">
        <v>0</v>
      </c>
      <c r="I46" s="153">
        <v>3.1468531468531471</v>
      </c>
      <c r="J46" s="154">
        <v>0</v>
      </c>
      <c r="K46" s="6">
        <v>40.209790209790206</v>
      </c>
      <c r="L46" s="57">
        <v>0</v>
      </c>
      <c r="M46" s="30">
        <v>9</v>
      </c>
      <c r="N46" s="31">
        <v>23</v>
      </c>
      <c r="O46" s="32">
        <v>1</v>
      </c>
      <c r="P46" s="33">
        <v>2</v>
      </c>
      <c r="Q46" s="34">
        <v>0</v>
      </c>
      <c r="R46" s="35">
        <v>0</v>
      </c>
      <c r="S46" s="51">
        <v>1</v>
      </c>
      <c r="T46" s="36">
        <v>0</v>
      </c>
      <c r="U46" s="137">
        <v>8</v>
      </c>
      <c r="V46" s="138">
        <v>100</v>
      </c>
      <c r="W46" s="139">
        <v>1</v>
      </c>
      <c r="X46" s="105">
        <v>0</v>
      </c>
      <c r="Y46" s="76">
        <v>20</v>
      </c>
      <c r="Z46" s="77">
        <v>13</v>
      </c>
      <c r="AA46" s="78">
        <v>0</v>
      </c>
    </row>
    <row r="47" spans="1:27" ht="14.25" customHeight="1" x14ac:dyDescent="0.2">
      <c r="A47" s="89" t="s">
        <v>53</v>
      </c>
      <c r="B47" s="4">
        <v>213</v>
      </c>
      <c r="C47" s="10">
        <f t="shared" si="0"/>
        <v>0</v>
      </c>
      <c r="D47" s="27">
        <v>4</v>
      </c>
      <c r="E47" s="28">
        <v>0</v>
      </c>
      <c r="F47" s="29">
        <v>0</v>
      </c>
      <c r="G47" s="151">
        <v>0</v>
      </c>
      <c r="H47" s="152">
        <v>0</v>
      </c>
      <c r="I47" s="153">
        <v>0</v>
      </c>
      <c r="J47" s="154">
        <v>0</v>
      </c>
      <c r="K47" s="6">
        <v>0</v>
      </c>
      <c r="L47" s="57" t="s">
        <v>264</v>
      </c>
      <c r="M47" s="30">
        <v>4</v>
      </c>
      <c r="N47" s="31">
        <v>0</v>
      </c>
      <c r="O47" s="32">
        <v>0</v>
      </c>
      <c r="P47" s="33">
        <v>1</v>
      </c>
      <c r="Q47" s="34">
        <v>0</v>
      </c>
      <c r="R47" s="35">
        <v>0</v>
      </c>
      <c r="S47" s="51">
        <v>0</v>
      </c>
      <c r="T47" s="36" t="s">
        <v>264</v>
      </c>
      <c r="U47" s="137">
        <v>8</v>
      </c>
      <c r="V47" s="138">
        <v>0</v>
      </c>
      <c r="W47" s="139">
        <v>0</v>
      </c>
      <c r="X47" s="105">
        <v>0</v>
      </c>
      <c r="Y47" s="76">
        <v>4</v>
      </c>
      <c r="Z47" s="77">
        <v>0</v>
      </c>
      <c r="AA47" s="78">
        <v>0</v>
      </c>
    </row>
    <row r="48" spans="1:27" ht="14.25" customHeight="1" x14ac:dyDescent="0.2">
      <c r="A48" s="89" t="s">
        <v>54</v>
      </c>
      <c r="B48" s="4">
        <v>292</v>
      </c>
      <c r="C48" s="10">
        <f t="shared" si="0"/>
        <v>0</v>
      </c>
      <c r="D48" s="27">
        <v>4</v>
      </c>
      <c r="E48" s="28">
        <v>3</v>
      </c>
      <c r="F48" s="29">
        <v>0</v>
      </c>
      <c r="G48" s="151">
        <v>0</v>
      </c>
      <c r="H48" s="152">
        <v>0</v>
      </c>
      <c r="I48" s="153">
        <v>0</v>
      </c>
      <c r="J48" s="154">
        <v>0</v>
      </c>
      <c r="K48" s="6">
        <v>51.369863013698627</v>
      </c>
      <c r="L48" s="57" t="s">
        <v>264</v>
      </c>
      <c r="M48" s="30">
        <v>4</v>
      </c>
      <c r="N48" s="31">
        <v>1</v>
      </c>
      <c r="O48" s="32">
        <v>0</v>
      </c>
      <c r="P48" s="33">
        <v>1</v>
      </c>
      <c r="Q48" s="34">
        <v>0</v>
      </c>
      <c r="R48" s="35">
        <v>0</v>
      </c>
      <c r="S48" s="51">
        <v>0</v>
      </c>
      <c r="T48" s="36" t="s">
        <v>264</v>
      </c>
      <c r="U48" s="137">
        <v>8</v>
      </c>
      <c r="V48" s="138">
        <v>0</v>
      </c>
      <c r="W48" s="139">
        <v>0</v>
      </c>
      <c r="X48" s="105">
        <v>0</v>
      </c>
      <c r="Y48" s="76">
        <v>4</v>
      </c>
      <c r="Z48" s="77">
        <v>0</v>
      </c>
      <c r="AA48" s="78">
        <v>0</v>
      </c>
    </row>
    <row r="49" spans="1:27" ht="14.25" customHeight="1" x14ac:dyDescent="0.2">
      <c r="A49" s="89" t="s">
        <v>55</v>
      </c>
      <c r="B49" s="4">
        <v>1135</v>
      </c>
      <c r="C49" s="10">
        <f t="shared" si="0"/>
        <v>4</v>
      </c>
      <c r="D49" s="27">
        <v>15</v>
      </c>
      <c r="E49" s="28">
        <v>3</v>
      </c>
      <c r="F49" s="29">
        <v>0</v>
      </c>
      <c r="G49" s="151">
        <v>29.507488986784139</v>
      </c>
      <c r="H49" s="152">
        <v>0</v>
      </c>
      <c r="I49" s="153">
        <v>8.1938325991189433</v>
      </c>
      <c r="J49" s="154">
        <v>1</v>
      </c>
      <c r="K49" s="6">
        <v>77.533039647577084</v>
      </c>
      <c r="L49" s="57">
        <v>1</v>
      </c>
      <c r="M49" s="30">
        <v>9</v>
      </c>
      <c r="N49" s="31">
        <v>0</v>
      </c>
      <c r="O49" s="32">
        <v>0</v>
      </c>
      <c r="P49" s="33">
        <v>2</v>
      </c>
      <c r="Q49" s="34">
        <v>0</v>
      </c>
      <c r="R49" s="35">
        <v>0</v>
      </c>
      <c r="S49" s="51">
        <v>1</v>
      </c>
      <c r="T49" s="36">
        <v>1</v>
      </c>
      <c r="U49" s="137">
        <v>8</v>
      </c>
      <c r="V49" s="138">
        <v>0</v>
      </c>
      <c r="W49" s="139">
        <v>0</v>
      </c>
      <c r="X49" s="105">
        <v>0</v>
      </c>
      <c r="Y49" s="76">
        <v>20</v>
      </c>
      <c r="Z49" s="77">
        <v>0</v>
      </c>
      <c r="AA49" s="78">
        <v>0</v>
      </c>
    </row>
    <row r="50" spans="1:27" ht="14.25" customHeight="1" x14ac:dyDescent="0.2">
      <c r="A50" s="89" t="s">
        <v>56</v>
      </c>
      <c r="B50" s="4">
        <v>1022</v>
      </c>
      <c r="C50" s="10">
        <f t="shared" si="0"/>
        <v>0</v>
      </c>
      <c r="D50" s="27">
        <v>15</v>
      </c>
      <c r="E50" s="28">
        <v>3</v>
      </c>
      <c r="F50" s="29">
        <v>0</v>
      </c>
      <c r="G50" s="151">
        <v>15.655577299412915</v>
      </c>
      <c r="H50" s="152">
        <v>0</v>
      </c>
      <c r="I50" s="153">
        <v>0.58708414872798431</v>
      </c>
      <c r="J50" s="154">
        <v>0</v>
      </c>
      <c r="K50" s="6">
        <v>44.031311154598825</v>
      </c>
      <c r="L50" s="57">
        <v>0</v>
      </c>
      <c r="M50" s="30">
        <v>9</v>
      </c>
      <c r="N50" s="31">
        <v>5</v>
      </c>
      <c r="O50" s="32">
        <v>0</v>
      </c>
      <c r="P50" s="33">
        <v>2</v>
      </c>
      <c r="Q50" s="34">
        <v>0</v>
      </c>
      <c r="R50" s="35">
        <v>0</v>
      </c>
      <c r="S50" s="51">
        <v>0</v>
      </c>
      <c r="T50" s="36">
        <v>0</v>
      </c>
      <c r="U50" s="137">
        <v>8</v>
      </c>
      <c r="V50" s="138">
        <v>0</v>
      </c>
      <c r="W50" s="139">
        <v>0</v>
      </c>
      <c r="X50" s="105">
        <v>0</v>
      </c>
      <c r="Y50" s="76">
        <v>20</v>
      </c>
      <c r="Z50" s="77">
        <v>0</v>
      </c>
      <c r="AA50" s="78">
        <v>0</v>
      </c>
    </row>
    <row r="51" spans="1:27" ht="14.25" customHeight="1" x14ac:dyDescent="0.2">
      <c r="A51" s="89" t="s">
        <v>57</v>
      </c>
      <c r="B51" s="4">
        <v>248</v>
      </c>
      <c r="C51" s="10">
        <f t="shared" si="0"/>
        <v>2</v>
      </c>
      <c r="D51" s="27">
        <v>4</v>
      </c>
      <c r="E51" s="28">
        <v>1</v>
      </c>
      <c r="F51" s="29">
        <v>0</v>
      </c>
      <c r="G51" s="151">
        <v>4.395161290322581</v>
      </c>
      <c r="H51" s="152">
        <v>0</v>
      </c>
      <c r="I51" s="153">
        <v>5.040322580645161</v>
      </c>
      <c r="J51" s="154">
        <v>0</v>
      </c>
      <c r="K51" s="6">
        <v>197.58064516129031</v>
      </c>
      <c r="L51" s="57" t="s">
        <v>264</v>
      </c>
      <c r="M51" s="30">
        <v>4</v>
      </c>
      <c r="N51" s="31">
        <v>10</v>
      </c>
      <c r="O51" s="32">
        <v>1</v>
      </c>
      <c r="P51" s="33">
        <v>1</v>
      </c>
      <c r="Q51" s="34">
        <v>1</v>
      </c>
      <c r="R51" s="35">
        <v>1</v>
      </c>
      <c r="S51" s="51">
        <v>0</v>
      </c>
      <c r="T51" s="36" t="s">
        <v>264</v>
      </c>
      <c r="U51" s="137">
        <v>8</v>
      </c>
      <c r="V51" s="138">
        <v>0</v>
      </c>
      <c r="W51" s="139">
        <v>0</v>
      </c>
      <c r="X51" s="105">
        <v>0</v>
      </c>
      <c r="Y51" s="76">
        <v>4</v>
      </c>
      <c r="Z51" s="77">
        <v>0</v>
      </c>
      <c r="AA51" s="78">
        <v>0</v>
      </c>
    </row>
    <row r="52" spans="1:27" ht="14.25" customHeight="1" x14ac:dyDescent="0.2">
      <c r="A52" s="89" t="s">
        <v>58</v>
      </c>
      <c r="B52" s="4">
        <v>106</v>
      </c>
      <c r="C52" s="10">
        <f t="shared" si="0"/>
        <v>0</v>
      </c>
      <c r="D52" s="27">
        <v>4</v>
      </c>
      <c r="E52" s="28">
        <v>0</v>
      </c>
      <c r="F52" s="29">
        <v>0</v>
      </c>
      <c r="G52" s="151">
        <v>0</v>
      </c>
      <c r="H52" s="152">
        <v>0</v>
      </c>
      <c r="I52" s="153">
        <v>0</v>
      </c>
      <c r="J52" s="154">
        <v>0</v>
      </c>
      <c r="K52" s="6">
        <v>0</v>
      </c>
      <c r="L52" s="57" t="s">
        <v>264</v>
      </c>
      <c r="M52" s="30">
        <v>4</v>
      </c>
      <c r="N52" s="31">
        <v>0</v>
      </c>
      <c r="O52" s="32">
        <v>0</v>
      </c>
      <c r="P52" s="33">
        <v>1</v>
      </c>
      <c r="Q52" s="34">
        <v>0</v>
      </c>
      <c r="R52" s="35">
        <v>0</v>
      </c>
      <c r="S52" s="51">
        <v>0</v>
      </c>
      <c r="T52" s="36" t="s">
        <v>264</v>
      </c>
      <c r="U52" s="137">
        <v>8</v>
      </c>
      <c r="V52" s="138">
        <v>0</v>
      </c>
      <c r="W52" s="139">
        <v>0</v>
      </c>
      <c r="X52" s="105">
        <v>0</v>
      </c>
      <c r="Y52" s="76">
        <v>4</v>
      </c>
      <c r="Z52" s="77">
        <v>0</v>
      </c>
      <c r="AA52" s="78">
        <v>0</v>
      </c>
    </row>
    <row r="53" spans="1:27" ht="14.25" customHeight="1" x14ac:dyDescent="0.2">
      <c r="A53" s="89" t="s">
        <v>59</v>
      </c>
      <c r="B53" s="4">
        <v>46</v>
      </c>
      <c r="C53" s="10">
        <f t="shared" si="0"/>
        <v>0</v>
      </c>
      <c r="D53" s="27">
        <v>4</v>
      </c>
      <c r="E53" s="28">
        <v>0</v>
      </c>
      <c r="F53" s="29">
        <v>0</v>
      </c>
      <c r="G53" s="151">
        <v>0</v>
      </c>
      <c r="H53" s="152">
        <v>0</v>
      </c>
      <c r="I53" s="153">
        <v>0</v>
      </c>
      <c r="J53" s="154">
        <v>0</v>
      </c>
      <c r="K53" s="6">
        <v>0</v>
      </c>
      <c r="L53" s="57" t="s">
        <v>264</v>
      </c>
      <c r="M53" s="30">
        <v>4</v>
      </c>
      <c r="N53" s="31">
        <v>0</v>
      </c>
      <c r="O53" s="32">
        <v>0</v>
      </c>
      <c r="P53" s="33">
        <v>1</v>
      </c>
      <c r="Q53" s="34">
        <v>0</v>
      </c>
      <c r="R53" s="35">
        <v>0</v>
      </c>
      <c r="S53" s="51">
        <v>0</v>
      </c>
      <c r="T53" s="36" t="s">
        <v>264</v>
      </c>
      <c r="U53" s="137">
        <v>8</v>
      </c>
      <c r="V53" s="138">
        <v>0</v>
      </c>
      <c r="W53" s="139">
        <v>0</v>
      </c>
      <c r="X53" s="105">
        <v>0</v>
      </c>
      <c r="Y53" s="76">
        <v>4</v>
      </c>
      <c r="Z53" s="77">
        <v>0</v>
      </c>
      <c r="AA53" s="78">
        <v>0</v>
      </c>
    </row>
    <row r="54" spans="1:27" ht="14.25" customHeight="1" x14ac:dyDescent="0.2">
      <c r="A54" s="89" t="s">
        <v>102</v>
      </c>
      <c r="B54" s="4">
        <v>1133</v>
      </c>
      <c r="C54" s="10">
        <f t="shared" si="0"/>
        <v>1</v>
      </c>
      <c r="D54" s="27">
        <v>15</v>
      </c>
      <c r="E54" s="28">
        <v>9</v>
      </c>
      <c r="F54" s="29">
        <v>0</v>
      </c>
      <c r="G54" s="151">
        <v>13.437775816416593</v>
      </c>
      <c r="H54" s="152">
        <v>0</v>
      </c>
      <c r="I54" s="153">
        <v>4.8102383053839359</v>
      </c>
      <c r="J54" s="154">
        <v>0</v>
      </c>
      <c r="K54" s="6">
        <v>68.84377758164166</v>
      </c>
      <c r="L54" s="57">
        <v>1</v>
      </c>
      <c r="M54" s="30">
        <v>9</v>
      </c>
      <c r="N54" s="31">
        <v>7</v>
      </c>
      <c r="O54" s="32">
        <v>0</v>
      </c>
      <c r="P54" s="33">
        <v>2</v>
      </c>
      <c r="Q54" s="34">
        <v>1</v>
      </c>
      <c r="R54" s="35">
        <v>0</v>
      </c>
      <c r="S54" s="51">
        <v>0</v>
      </c>
      <c r="T54" s="36">
        <v>0</v>
      </c>
      <c r="U54" s="137">
        <v>8</v>
      </c>
      <c r="V54" s="138">
        <v>0</v>
      </c>
      <c r="W54" s="139">
        <v>0</v>
      </c>
      <c r="X54" s="105">
        <v>0</v>
      </c>
      <c r="Y54" s="76">
        <v>20</v>
      </c>
      <c r="Z54" s="77">
        <v>2</v>
      </c>
      <c r="AA54" s="78">
        <v>0</v>
      </c>
    </row>
    <row r="55" spans="1:27" ht="14.25" customHeight="1" x14ac:dyDescent="0.2">
      <c r="A55" s="89" t="s">
        <v>60</v>
      </c>
      <c r="B55" s="4">
        <v>111</v>
      </c>
      <c r="C55" s="10">
        <f t="shared" si="0"/>
        <v>0</v>
      </c>
      <c r="D55" s="27">
        <v>4</v>
      </c>
      <c r="E55" s="28">
        <v>0</v>
      </c>
      <c r="F55" s="29">
        <v>0</v>
      </c>
      <c r="G55" s="151">
        <v>0</v>
      </c>
      <c r="H55" s="152">
        <v>0</v>
      </c>
      <c r="I55" s="153">
        <v>0</v>
      </c>
      <c r="J55" s="154">
        <v>0</v>
      </c>
      <c r="K55" s="6">
        <v>0</v>
      </c>
      <c r="L55" s="57" t="s">
        <v>264</v>
      </c>
      <c r="M55" s="30">
        <v>4</v>
      </c>
      <c r="N55" s="31">
        <v>0</v>
      </c>
      <c r="O55" s="32">
        <v>0</v>
      </c>
      <c r="P55" s="33">
        <v>1</v>
      </c>
      <c r="Q55" s="34">
        <v>0</v>
      </c>
      <c r="R55" s="35">
        <v>0</v>
      </c>
      <c r="S55" s="51">
        <v>0</v>
      </c>
      <c r="T55" s="36" t="s">
        <v>264</v>
      </c>
      <c r="U55" s="137">
        <v>8</v>
      </c>
      <c r="V55" s="138">
        <v>0</v>
      </c>
      <c r="W55" s="139">
        <v>0</v>
      </c>
      <c r="X55" s="105">
        <v>0</v>
      </c>
      <c r="Y55" s="76">
        <v>4</v>
      </c>
      <c r="Z55" s="77">
        <v>0</v>
      </c>
      <c r="AA55" s="78">
        <v>0</v>
      </c>
    </row>
    <row r="56" spans="1:27" ht="14.25" customHeight="1" x14ac:dyDescent="0.2">
      <c r="A56" s="89" t="s">
        <v>61</v>
      </c>
      <c r="B56" s="4">
        <v>683</v>
      </c>
      <c r="C56" s="10">
        <f t="shared" si="0"/>
        <v>3</v>
      </c>
      <c r="D56" s="27">
        <v>5</v>
      </c>
      <c r="E56" s="28">
        <v>2</v>
      </c>
      <c r="F56" s="29">
        <v>0</v>
      </c>
      <c r="G56" s="151">
        <v>8.4802342606149335</v>
      </c>
      <c r="H56" s="152">
        <v>0</v>
      </c>
      <c r="I56" s="153">
        <v>1.9033674963396781</v>
      </c>
      <c r="J56" s="154">
        <v>0</v>
      </c>
      <c r="K56" s="6">
        <v>17.569546120058565</v>
      </c>
      <c r="L56" s="57" t="s">
        <v>264</v>
      </c>
      <c r="M56" s="30">
        <v>6</v>
      </c>
      <c r="N56" s="31">
        <v>1</v>
      </c>
      <c r="O56" s="32">
        <v>0</v>
      </c>
      <c r="P56" s="33">
        <v>2</v>
      </c>
      <c r="Q56" s="34">
        <v>1</v>
      </c>
      <c r="R56" s="35">
        <v>0</v>
      </c>
      <c r="S56" s="51">
        <v>1</v>
      </c>
      <c r="T56" s="36">
        <v>0</v>
      </c>
      <c r="U56" s="137">
        <v>8</v>
      </c>
      <c r="V56" s="138">
        <v>100</v>
      </c>
      <c r="W56" s="139">
        <v>1</v>
      </c>
      <c r="X56" s="105">
        <v>0</v>
      </c>
      <c r="Y56" s="76">
        <v>6</v>
      </c>
      <c r="Z56" s="77">
        <v>14</v>
      </c>
      <c r="AA56" s="78">
        <v>1</v>
      </c>
    </row>
    <row r="57" spans="1:27" ht="14.25" customHeight="1" x14ac:dyDescent="0.2">
      <c r="A57" s="89" t="s">
        <v>62</v>
      </c>
      <c r="B57" s="4">
        <v>505</v>
      </c>
      <c r="C57" s="5">
        <f t="shared" si="0"/>
        <v>2</v>
      </c>
      <c r="D57" s="27">
        <v>5</v>
      </c>
      <c r="E57" s="28">
        <v>16</v>
      </c>
      <c r="F57" s="29">
        <v>1</v>
      </c>
      <c r="G57" s="151">
        <v>3.2891089108910889</v>
      </c>
      <c r="H57" s="152">
        <v>0</v>
      </c>
      <c r="I57" s="153">
        <v>0</v>
      </c>
      <c r="J57" s="154">
        <v>0</v>
      </c>
      <c r="K57" s="6">
        <v>59.405940594059402</v>
      </c>
      <c r="L57" s="57" t="s">
        <v>264</v>
      </c>
      <c r="M57" s="30">
        <v>6</v>
      </c>
      <c r="N57" s="31">
        <v>4</v>
      </c>
      <c r="O57" s="32">
        <v>0</v>
      </c>
      <c r="P57" s="33">
        <v>2</v>
      </c>
      <c r="Q57" s="34">
        <v>1</v>
      </c>
      <c r="R57" s="35">
        <v>0</v>
      </c>
      <c r="S57" s="51">
        <v>1</v>
      </c>
      <c r="T57" s="36">
        <v>0</v>
      </c>
      <c r="U57" s="137">
        <v>8</v>
      </c>
      <c r="V57" s="138">
        <v>0</v>
      </c>
      <c r="W57" s="139">
        <v>0</v>
      </c>
      <c r="X57" s="105">
        <v>0</v>
      </c>
      <c r="Y57" s="76">
        <v>6</v>
      </c>
      <c r="Z57" s="77">
        <v>0</v>
      </c>
      <c r="AA57" s="78">
        <v>0</v>
      </c>
    </row>
    <row r="58" spans="1:27" ht="14.25" customHeight="1" x14ac:dyDescent="0.2">
      <c r="A58" s="89" t="s">
        <v>63</v>
      </c>
      <c r="B58" s="4">
        <v>693</v>
      </c>
      <c r="C58" s="10">
        <f t="shared" si="0"/>
        <v>0</v>
      </c>
      <c r="D58" s="27">
        <v>5</v>
      </c>
      <c r="E58" s="28">
        <v>0</v>
      </c>
      <c r="F58" s="29">
        <v>0</v>
      </c>
      <c r="G58" s="151">
        <v>0</v>
      </c>
      <c r="H58" s="152">
        <v>0</v>
      </c>
      <c r="I58" s="153">
        <v>0</v>
      </c>
      <c r="J58" s="154">
        <v>0</v>
      </c>
      <c r="K58" s="6">
        <v>0</v>
      </c>
      <c r="L58" s="57" t="s">
        <v>264</v>
      </c>
      <c r="M58" s="30">
        <v>6</v>
      </c>
      <c r="N58" s="31">
        <v>0</v>
      </c>
      <c r="O58" s="32">
        <v>0</v>
      </c>
      <c r="P58" s="33">
        <v>2</v>
      </c>
      <c r="Q58" s="34">
        <v>0</v>
      </c>
      <c r="R58" s="35">
        <v>0</v>
      </c>
      <c r="S58" s="51">
        <v>0</v>
      </c>
      <c r="T58" s="36">
        <v>0</v>
      </c>
      <c r="U58" s="137">
        <v>8</v>
      </c>
      <c r="V58" s="138">
        <v>0</v>
      </c>
      <c r="W58" s="139">
        <v>0</v>
      </c>
      <c r="X58" s="105">
        <v>0</v>
      </c>
      <c r="Y58" s="76">
        <v>6</v>
      </c>
      <c r="Z58" s="77">
        <v>0</v>
      </c>
      <c r="AA58" s="78">
        <v>0</v>
      </c>
    </row>
    <row r="59" spans="1:27" ht="14.25" customHeight="1" x14ac:dyDescent="0.2">
      <c r="A59" s="89" t="s">
        <v>64</v>
      </c>
      <c r="B59" s="4">
        <v>1887</v>
      </c>
      <c r="C59" s="10">
        <f t="shared" si="0"/>
        <v>7</v>
      </c>
      <c r="D59" s="27">
        <v>15</v>
      </c>
      <c r="E59" s="28">
        <v>15</v>
      </c>
      <c r="F59" s="29">
        <v>1</v>
      </c>
      <c r="G59" s="151">
        <v>31.612612612612612</v>
      </c>
      <c r="H59" s="152">
        <v>1</v>
      </c>
      <c r="I59" s="153">
        <v>16.931637519872815</v>
      </c>
      <c r="J59" s="154">
        <v>1</v>
      </c>
      <c r="K59" s="6">
        <v>26.497085320614733</v>
      </c>
      <c r="L59" s="57">
        <v>0</v>
      </c>
      <c r="M59" s="30">
        <v>9</v>
      </c>
      <c r="N59" s="31">
        <v>9</v>
      </c>
      <c r="O59" s="32">
        <v>1</v>
      </c>
      <c r="P59" s="33">
        <v>2</v>
      </c>
      <c r="Q59" s="34">
        <v>1</v>
      </c>
      <c r="R59" s="35">
        <v>0</v>
      </c>
      <c r="S59" s="51">
        <v>1</v>
      </c>
      <c r="T59" s="36">
        <v>1</v>
      </c>
      <c r="U59" s="137">
        <v>8</v>
      </c>
      <c r="V59" s="138">
        <v>100</v>
      </c>
      <c r="W59" s="139">
        <v>1</v>
      </c>
      <c r="X59" s="105">
        <v>0</v>
      </c>
      <c r="Y59" s="76">
        <v>20</v>
      </c>
      <c r="Z59" s="77">
        <v>8</v>
      </c>
      <c r="AA59" s="78">
        <v>0</v>
      </c>
    </row>
    <row r="60" spans="1:27" ht="14.25" customHeight="1" x14ac:dyDescent="0.2">
      <c r="A60" s="89" t="s">
        <v>65</v>
      </c>
      <c r="B60" s="4">
        <v>186</v>
      </c>
      <c r="C60" s="10">
        <f t="shared" si="0"/>
        <v>2</v>
      </c>
      <c r="D60" s="27">
        <v>4</v>
      </c>
      <c r="E60" s="28">
        <v>2</v>
      </c>
      <c r="F60" s="29">
        <v>0</v>
      </c>
      <c r="G60" s="151">
        <v>0</v>
      </c>
      <c r="H60" s="152">
        <v>0</v>
      </c>
      <c r="I60" s="153">
        <v>0</v>
      </c>
      <c r="J60" s="154">
        <v>0</v>
      </c>
      <c r="K60" s="6">
        <v>134.40860215053763</v>
      </c>
      <c r="L60" s="57" t="s">
        <v>264</v>
      </c>
      <c r="M60" s="30">
        <v>4</v>
      </c>
      <c r="N60" s="31">
        <v>3</v>
      </c>
      <c r="O60" s="32">
        <v>0</v>
      </c>
      <c r="P60" s="33">
        <v>1</v>
      </c>
      <c r="Q60" s="34">
        <v>1</v>
      </c>
      <c r="R60" s="35">
        <v>1</v>
      </c>
      <c r="S60" s="51">
        <v>1</v>
      </c>
      <c r="T60" s="36" t="s">
        <v>264</v>
      </c>
      <c r="U60" s="137">
        <v>8</v>
      </c>
      <c r="V60" s="138">
        <v>0</v>
      </c>
      <c r="W60" s="139">
        <v>0</v>
      </c>
      <c r="X60" s="105">
        <v>0</v>
      </c>
      <c r="Y60" s="76">
        <v>4</v>
      </c>
      <c r="Z60" s="77">
        <v>0</v>
      </c>
      <c r="AA60" s="78">
        <v>0</v>
      </c>
    </row>
    <row r="61" spans="1:27" ht="14.25" customHeight="1" x14ac:dyDescent="0.2">
      <c r="A61" s="89" t="s">
        <v>66</v>
      </c>
      <c r="B61" s="4">
        <v>228</v>
      </c>
      <c r="C61" s="10">
        <f t="shared" si="0"/>
        <v>0</v>
      </c>
      <c r="D61" s="27">
        <v>4</v>
      </c>
      <c r="E61" s="28">
        <v>0</v>
      </c>
      <c r="F61" s="29">
        <v>0</v>
      </c>
      <c r="G61" s="151">
        <v>0</v>
      </c>
      <c r="H61" s="152">
        <v>0</v>
      </c>
      <c r="I61" s="153">
        <v>0</v>
      </c>
      <c r="J61" s="154">
        <v>0</v>
      </c>
      <c r="K61" s="6">
        <v>0</v>
      </c>
      <c r="L61" s="57" t="s">
        <v>264</v>
      </c>
      <c r="M61" s="30">
        <v>4</v>
      </c>
      <c r="N61" s="31">
        <v>0</v>
      </c>
      <c r="O61" s="32">
        <v>0</v>
      </c>
      <c r="P61" s="33">
        <v>1</v>
      </c>
      <c r="Q61" s="34">
        <v>0</v>
      </c>
      <c r="R61" s="35">
        <v>0</v>
      </c>
      <c r="S61" s="51">
        <v>0</v>
      </c>
      <c r="T61" s="36" t="s">
        <v>264</v>
      </c>
      <c r="U61" s="137">
        <v>8</v>
      </c>
      <c r="V61" s="138">
        <v>0</v>
      </c>
      <c r="W61" s="139">
        <v>0</v>
      </c>
      <c r="X61" s="105">
        <v>0</v>
      </c>
      <c r="Y61" s="76">
        <v>4</v>
      </c>
      <c r="Z61" s="77">
        <v>0</v>
      </c>
      <c r="AA61" s="78">
        <v>0</v>
      </c>
    </row>
    <row r="62" spans="1:27" ht="14.25" customHeight="1" x14ac:dyDescent="0.2">
      <c r="A62" s="89" t="s">
        <v>67</v>
      </c>
      <c r="B62" s="4">
        <v>602</v>
      </c>
      <c r="C62" s="10">
        <f t="shared" si="0"/>
        <v>1</v>
      </c>
      <c r="D62" s="27">
        <v>5</v>
      </c>
      <c r="E62" s="28">
        <v>3</v>
      </c>
      <c r="F62" s="29">
        <v>0</v>
      </c>
      <c r="G62" s="151">
        <v>0</v>
      </c>
      <c r="H62" s="152">
        <v>0</v>
      </c>
      <c r="I62" s="153">
        <v>1.4950166112956811</v>
      </c>
      <c r="J62" s="154">
        <v>0</v>
      </c>
      <c r="K62" s="6">
        <v>18.272425249169437</v>
      </c>
      <c r="L62" s="57" t="s">
        <v>264</v>
      </c>
      <c r="M62" s="30">
        <v>6</v>
      </c>
      <c r="N62" s="31">
        <v>1</v>
      </c>
      <c r="O62" s="32">
        <v>0</v>
      </c>
      <c r="P62" s="33">
        <v>2</v>
      </c>
      <c r="Q62" s="34">
        <v>1</v>
      </c>
      <c r="R62" s="35">
        <v>0</v>
      </c>
      <c r="S62" s="51">
        <v>1</v>
      </c>
      <c r="T62" s="36">
        <v>0</v>
      </c>
      <c r="U62" s="137">
        <v>8</v>
      </c>
      <c r="V62" s="138">
        <v>0</v>
      </c>
      <c r="W62" s="139">
        <v>0</v>
      </c>
      <c r="X62" s="105">
        <v>0</v>
      </c>
      <c r="Y62" s="76">
        <v>6</v>
      </c>
      <c r="Z62" s="77">
        <v>0</v>
      </c>
      <c r="AA62" s="78">
        <v>0</v>
      </c>
    </row>
    <row r="63" spans="1:27" ht="14.25" customHeight="1" x14ac:dyDescent="0.2">
      <c r="A63" s="89" t="s">
        <v>68</v>
      </c>
      <c r="B63" s="4">
        <v>540</v>
      </c>
      <c r="C63" s="10">
        <f t="shared" si="0"/>
        <v>3</v>
      </c>
      <c r="D63" s="27">
        <v>5</v>
      </c>
      <c r="E63" s="28">
        <v>1</v>
      </c>
      <c r="F63" s="29">
        <v>0</v>
      </c>
      <c r="G63" s="151">
        <v>31.231481481481481</v>
      </c>
      <c r="H63" s="152">
        <v>1</v>
      </c>
      <c r="I63" s="153">
        <v>11.666666666666666</v>
      </c>
      <c r="J63" s="154">
        <v>1</v>
      </c>
      <c r="K63" s="6">
        <v>74.074074074074076</v>
      </c>
      <c r="L63" s="57" t="s">
        <v>264</v>
      </c>
      <c r="M63" s="30">
        <v>6</v>
      </c>
      <c r="N63" s="31">
        <v>4</v>
      </c>
      <c r="O63" s="32">
        <v>0</v>
      </c>
      <c r="P63" s="33">
        <v>2</v>
      </c>
      <c r="Q63" s="34">
        <v>0</v>
      </c>
      <c r="R63" s="35">
        <v>0</v>
      </c>
      <c r="S63" s="51">
        <v>1</v>
      </c>
      <c r="T63" s="36">
        <v>0</v>
      </c>
      <c r="U63" s="137">
        <v>8</v>
      </c>
      <c r="V63" s="138">
        <v>0</v>
      </c>
      <c r="W63" s="139">
        <v>0</v>
      </c>
      <c r="X63" s="105">
        <v>0</v>
      </c>
      <c r="Y63" s="76">
        <v>6</v>
      </c>
      <c r="Z63" s="77">
        <v>1</v>
      </c>
      <c r="AA63" s="78">
        <v>0</v>
      </c>
    </row>
    <row r="64" spans="1:27" ht="14.25" customHeight="1" x14ac:dyDescent="0.2">
      <c r="A64" s="89" t="s">
        <v>69</v>
      </c>
      <c r="B64" s="4">
        <v>1397</v>
      </c>
      <c r="C64" s="10">
        <f t="shared" si="0"/>
        <v>2</v>
      </c>
      <c r="D64" s="27">
        <v>15</v>
      </c>
      <c r="E64" s="28">
        <v>2</v>
      </c>
      <c r="F64" s="29">
        <v>0</v>
      </c>
      <c r="G64" s="151">
        <v>10.450966356478167</v>
      </c>
      <c r="H64" s="152">
        <v>0</v>
      </c>
      <c r="I64" s="153">
        <v>10.272011453113814</v>
      </c>
      <c r="J64" s="154">
        <v>1</v>
      </c>
      <c r="K64" s="6">
        <v>37.938439513242663</v>
      </c>
      <c r="L64" s="57">
        <v>0</v>
      </c>
      <c r="M64" s="30">
        <v>9</v>
      </c>
      <c r="N64" s="31">
        <v>1</v>
      </c>
      <c r="O64" s="32">
        <v>0</v>
      </c>
      <c r="P64" s="33">
        <v>2</v>
      </c>
      <c r="Q64" s="34">
        <v>0</v>
      </c>
      <c r="R64" s="35">
        <v>0</v>
      </c>
      <c r="S64" s="51">
        <v>1</v>
      </c>
      <c r="T64" s="36">
        <v>0</v>
      </c>
      <c r="U64" s="137">
        <v>8</v>
      </c>
      <c r="V64" s="138">
        <v>0</v>
      </c>
      <c r="W64" s="139">
        <v>0</v>
      </c>
      <c r="X64" s="105">
        <v>0</v>
      </c>
      <c r="Y64" s="76">
        <v>20</v>
      </c>
      <c r="Z64" s="77">
        <v>8</v>
      </c>
      <c r="AA64" s="78">
        <v>0</v>
      </c>
    </row>
    <row r="65" spans="1:27" ht="14.25" customHeight="1" x14ac:dyDescent="0.2">
      <c r="A65" s="89" t="s">
        <v>70</v>
      </c>
      <c r="B65" s="4">
        <v>172</v>
      </c>
      <c r="C65" s="10">
        <f t="shared" si="0"/>
        <v>0</v>
      </c>
      <c r="D65" s="27">
        <v>4</v>
      </c>
      <c r="E65" s="28">
        <v>0</v>
      </c>
      <c r="F65" s="29">
        <v>0</v>
      </c>
      <c r="G65" s="151">
        <v>0</v>
      </c>
      <c r="H65" s="152">
        <v>0</v>
      </c>
      <c r="I65" s="153">
        <v>0</v>
      </c>
      <c r="J65" s="154">
        <v>0</v>
      </c>
      <c r="K65" s="6">
        <v>0</v>
      </c>
      <c r="L65" s="57" t="s">
        <v>264</v>
      </c>
      <c r="M65" s="30">
        <v>4</v>
      </c>
      <c r="N65" s="31">
        <v>0</v>
      </c>
      <c r="O65" s="32">
        <v>0</v>
      </c>
      <c r="P65" s="33">
        <v>1</v>
      </c>
      <c r="Q65" s="34">
        <v>0</v>
      </c>
      <c r="R65" s="35">
        <v>0</v>
      </c>
      <c r="S65" s="51">
        <v>0</v>
      </c>
      <c r="T65" s="36" t="s">
        <v>264</v>
      </c>
      <c r="U65" s="137">
        <v>8</v>
      </c>
      <c r="V65" s="138">
        <v>0</v>
      </c>
      <c r="W65" s="139">
        <v>0</v>
      </c>
      <c r="X65" s="105">
        <v>0</v>
      </c>
      <c r="Y65" s="76">
        <v>4</v>
      </c>
      <c r="Z65" s="77">
        <v>0</v>
      </c>
      <c r="AA65" s="78">
        <v>0</v>
      </c>
    </row>
    <row r="66" spans="1:27" ht="14.25" customHeight="1" x14ac:dyDescent="0.2">
      <c r="A66" s="89" t="s">
        <v>217</v>
      </c>
      <c r="B66" s="4">
        <v>70</v>
      </c>
      <c r="C66" s="10">
        <f t="shared" si="0"/>
        <v>0</v>
      </c>
      <c r="D66" s="27">
        <v>4</v>
      </c>
      <c r="E66" s="28">
        <v>0</v>
      </c>
      <c r="F66" s="29">
        <v>0</v>
      </c>
      <c r="G66" s="151">
        <v>0</v>
      </c>
      <c r="H66" s="152">
        <v>0</v>
      </c>
      <c r="I66" s="153">
        <v>0</v>
      </c>
      <c r="J66" s="154">
        <v>0</v>
      </c>
      <c r="K66" s="6">
        <v>0</v>
      </c>
      <c r="L66" s="57" t="s">
        <v>264</v>
      </c>
      <c r="M66" s="30">
        <v>4</v>
      </c>
      <c r="N66" s="31">
        <v>0</v>
      </c>
      <c r="O66" s="32">
        <v>0</v>
      </c>
      <c r="P66" s="33">
        <v>1</v>
      </c>
      <c r="Q66" s="34">
        <v>0</v>
      </c>
      <c r="R66" s="35">
        <v>0</v>
      </c>
      <c r="S66" s="51">
        <v>0</v>
      </c>
      <c r="T66" s="36" t="s">
        <v>264</v>
      </c>
      <c r="U66" s="137">
        <v>8</v>
      </c>
      <c r="V66" s="138">
        <v>0</v>
      </c>
      <c r="W66" s="139">
        <v>0</v>
      </c>
      <c r="X66" s="105">
        <v>0</v>
      </c>
      <c r="Y66" s="76">
        <v>4</v>
      </c>
      <c r="Z66" s="77">
        <v>0</v>
      </c>
      <c r="AA66" s="78">
        <v>0</v>
      </c>
    </row>
    <row r="67" spans="1:27" ht="14.25" customHeight="1" x14ac:dyDescent="0.2">
      <c r="A67" s="89" t="s">
        <v>103</v>
      </c>
      <c r="B67" s="4">
        <v>916</v>
      </c>
      <c r="C67" s="10">
        <f t="shared" si="0"/>
        <v>0</v>
      </c>
      <c r="D67" s="27">
        <v>5</v>
      </c>
      <c r="E67" s="28">
        <v>0</v>
      </c>
      <c r="F67" s="29">
        <v>0</v>
      </c>
      <c r="G67" s="151">
        <v>0</v>
      </c>
      <c r="H67" s="152">
        <v>0</v>
      </c>
      <c r="I67" s="153">
        <v>0</v>
      </c>
      <c r="J67" s="154">
        <v>0</v>
      </c>
      <c r="K67" s="6">
        <v>0</v>
      </c>
      <c r="L67" s="57" t="s">
        <v>264</v>
      </c>
      <c r="M67" s="30">
        <v>6</v>
      </c>
      <c r="N67" s="31">
        <v>0</v>
      </c>
      <c r="O67" s="32">
        <v>0</v>
      </c>
      <c r="P67" s="33">
        <v>2</v>
      </c>
      <c r="Q67" s="34">
        <v>0</v>
      </c>
      <c r="R67" s="35">
        <v>0</v>
      </c>
      <c r="S67" s="51">
        <v>0</v>
      </c>
      <c r="T67" s="36">
        <v>0</v>
      </c>
      <c r="U67" s="137">
        <v>8</v>
      </c>
      <c r="V67" s="138">
        <v>0</v>
      </c>
      <c r="W67" s="139">
        <v>0</v>
      </c>
      <c r="X67" s="105">
        <v>0</v>
      </c>
      <c r="Y67" s="76">
        <v>6</v>
      </c>
      <c r="Z67" s="77">
        <v>0</v>
      </c>
      <c r="AA67" s="78">
        <v>0</v>
      </c>
    </row>
    <row r="68" spans="1:27" ht="14.25" customHeight="1" x14ac:dyDescent="0.2">
      <c r="A68" s="89" t="s">
        <v>71</v>
      </c>
      <c r="B68" s="4">
        <v>621</v>
      </c>
      <c r="C68" s="5">
        <f t="shared" si="0"/>
        <v>1</v>
      </c>
      <c r="D68" s="27">
        <v>5</v>
      </c>
      <c r="E68" s="28">
        <v>1</v>
      </c>
      <c r="F68" s="29">
        <v>0</v>
      </c>
      <c r="G68" s="151">
        <v>0.75362318840579712</v>
      </c>
      <c r="H68" s="152">
        <v>0</v>
      </c>
      <c r="I68" s="153">
        <v>0</v>
      </c>
      <c r="J68" s="154">
        <v>0</v>
      </c>
      <c r="K68" s="6">
        <v>72.463768115942031</v>
      </c>
      <c r="L68" s="57" t="s">
        <v>264</v>
      </c>
      <c r="M68" s="30">
        <v>6</v>
      </c>
      <c r="N68" s="31">
        <v>8</v>
      </c>
      <c r="O68" s="32">
        <v>1</v>
      </c>
      <c r="P68" s="33">
        <v>2</v>
      </c>
      <c r="Q68" s="34">
        <v>0</v>
      </c>
      <c r="R68" s="35">
        <v>0</v>
      </c>
      <c r="S68" s="51">
        <v>0</v>
      </c>
      <c r="T68" s="36">
        <v>0</v>
      </c>
      <c r="U68" s="137">
        <v>8</v>
      </c>
      <c r="V68" s="138">
        <v>0</v>
      </c>
      <c r="W68" s="139">
        <v>0</v>
      </c>
      <c r="X68" s="105">
        <v>0</v>
      </c>
      <c r="Y68" s="76">
        <v>6</v>
      </c>
      <c r="Z68" s="77">
        <v>0</v>
      </c>
      <c r="AA68" s="78">
        <v>0</v>
      </c>
    </row>
    <row r="69" spans="1:27" ht="14.25" customHeight="1" thickBot="1" x14ac:dyDescent="0.25">
      <c r="A69" s="89" t="s">
        <v>72</v>
      </c>
      <c r="B69" s="4">
        <v>419</v>
      </c>
      <c r="C69" s="5">
        <f t="shared" si="0"/>
        <v>0</v>
      </c>
      <c r="D69" s="27">
        <v>4</v>
      </c>
      <c r="E69" s="28">
        <v>1</v>
      </c>
      <c r="F69" s="29">
        <v>0</v>
      </c>
      <c r="G69" s="151">
        <v>0</v>
      </c>
      <c r="H69" s="152">
        <v>0</v>
      </c>
      <c r="I69" s="159">
        <v>0</v>
      </c>
      <c r="J69" s="154">
        <v>0</v>
      </c>
      <c r="K69" s="6">
        <v>83.532219570405729</v>
      </c>
      <c r="L69" s="57" t="s">
        <v>264</v>
      </c>
      <c r="M69" s="30">
        <v>4</v>
      </c>
      <c r="N69" s="31">
        <v>0</v>
      </c>
      <c r="O69" s="32">
        <v>0</v>
      </c>
      <c r="P69" s="33">
        <v>1</v>
      </c>
      <c r="Q69" s="34">
        <v>0</v>
      </c>
      <c r="R69" s="35">
        <v>0</v>
      </c>
      <c r="S69" s="51">
        <v>0</v>
      </c>
      <c r="T69" s="36" t="s">
        <v>264</v>
      </c>
      <c r="U69" s="137">
        <v>8</v>
      </c>
      <c r="V69" s="138">
        <v>0</v>
      </c>
      <c r="W69" s="139">
        <v>0</v>
      </c>
      <c r="X69" s="105">
        <v>0</v>
      </c>
      <c r="Y69" s="76">
        <v>4</v>
      </c>
      <c r="Z69" s="77">
        <v>0</v>
      </c>
      <c r="AA69" s="78">
        <v>0</v>
      </c>
    </row>
    <row r="70" spans="1:27" ht="23.25" customHeight="1" thickBot="1" x14ac:dyDescent="0.25">
      <c r="A70" s="2" t="s">
        <v>218</v>
      </c>
      <c r="B70" s="17"/>
      <c r="C70" s="13"/>
      <c r="D70" s="276">
        <f>SUM(F5:F69)</f>
        <v>10</v>
      </c>
      <c r="E70" s="277"/>
      <c r="F70" s="278"/>
      <c r="G70" s="281">
        <f>SUM(H5:H69)</f>
        <v>7</v>
      </c>
      <c r="H70" s="282"/>
      <c r="I70" s="351">
        <f>SUM(J5:J69)</f>
        <v>10</v>
      </c>
      <c r="J70" s="352"/>
      <c r="K70" s="186">
        <f>SUM(L5:L69)</f>
        <v>6</v>
      </c>
      <c r="L70" s="187"/>
      <c r="M70" s="174">
        <f>SUM(O5:O69)</f>
        <v>18</v>
      </c>
      <c r="N70" s="175"/>
      <c r="O70" s="176"/>
      <c r="P70" s="167">
        <f>SUM(R5:R69)</f>
        <v>13</v>
      </c>
      <c r="Q70" s="168"/>
      <c r="R70" s="169"/>
      <c r="S70" s="91">
        <f>SUM(S5:S69)</f>
        <v>28</v>
      </c>
      <c r="T70" s="92">
        <f>SUM(T5:T69)</f>
        <v>13</v>
      </c>
      <c r="U70" s="164">
        <f>SUM(W5:W69)</f>
        <v>8</v>
      </c>
      <c r="V70" s="165"/>
      <c r="W70" s="166"/>
      <c r="X70" s="107">
        <f>SUM(X5:X69)</f>
        <v>3</v>
      </c>
      <c r="Y70" s="345">
        <f>SUM(AA5:AA69)</f>
        <v>7</v>
      </c>
      <c r="Z70" s="346"/>
      <c r="AA70" s="347"/>
    </row>
    <row r="71" spans="1:27" ht="23.25" customHeight="1" thickBot="1" x14ac:dyDescent="0.25">
      <c r="A71" s="2" t="s">
        <v>233</v>
      </c>
      <c r="B71" s="17"/>
      <c r="C71" s="13"/>
      <c r="D71" s="219">
        <f>D70/65</f>
        <v>0.15384615384615385</v>
      </c>
      <c r="E71" s="220"/>
      <c r="F71" s="221"/>
      <c r="G71" s="222">
        <f>G70/65</f>
        <v>0.1076923076923077</v>
      </c>
      <c r="H71" s="223"/>
      <c r="I71" s="367">
        <f>I70/65</f>
        <v>0.15384615384615385</v>
      </c>
      <c r="J71" s="368"/>
      <c r="K71" s="288">
        <f>K70/65</f>
        <v>9.2307692307692313E-2</v>
      </c>
      <c r="L71" s="289"/>
      <c r="M71" s="290">
        <f>M70/65</f>
        <v>0.27692307692307694</v>
      </c>
      <c r="N71" s="291"/>
      <c r="O71" s="292"/>
      <c r="P71" s="293">
        <f>P70/65</f>
        <v>0.2</v>
      </c>
      <c r="Q71" s="294"/>
      <c r="R71" s="295"/>
      <c r="S71" s="83">
        <f>S70/65</f>
        <v>0.43076923076923079</v>
      </c>
      <c r="T71" s="84">
        <f>T70/65</f>
        <v>0.2</v>
      </c>
      <c r="U71" s="283">
        <f>U70/65</f>
        <v>0.12307692307692308</v>
      </c>
      <c r="V71" s="284"/>
      <c r="W71" s="285"/>
      <c r="X71" s="108">
        <f>X70/65</f>
        <v>4.6153846153846156E-2</v>
      </c>
      <c r="Y71" s="348">
        <f>Y70/65</f>
        <v>0.1076923076923077</v>
      </c>
      <c r="Z71" s="349"/>
      <c r="AA71" s="350"/>
    </row>
    <row r="72" spans="1:27" s="1" customFormat="1" x14ac:dyDescent="0.2">
      <c r="A72" s="12"/>
      <c r="B72" s="11"/>
      <c r="C72" s="11"/>
      <c r="D72" s="54"/>
      <c r="E72" s="54"/>
      <c r="F72" s="55"/>
      <c r="G72" s="54"/>
      <c r="H72" s="54"/>
      <c r="I72" s="54"/>
      <c r="J72" s="55"/>
      <c r="K72" s="54"/>
      <c r="L72" s="55"/>
      <c r="M72" s="54"/>
      <c r="N72" s="54"/>
      <c r="O72" s="55"/>
      <c r="P72" s="54"/>
      <c r="Q72" s="86"/>
      <c r="R72" s="55"/>
      <c r="S72" s="55"/>
      <c r="T72" s="55"/>
    </row>
    <row r="73" spans="1:27" ht="18.75" customHeight="1" x14ac:dyDescent="0.2">
      <c r="A73" s="3"/>
      <c r="D73" s="53"/>
      <c r="E73" s="53"/>
      <c r="F73" s="48"/>
      <c r="G73" s="53"/>
      <c r="H73" s="53"/>
      <c r="I73" s="53"/>
      <c r="J73" s="87"/>
      <c r="K73" s="53"/>
      <c r="L73" s="47"/>
      <c r="M73" s="47"/>
      <c r="N73" s="87"/>
      <c r="O73" s="47"/>
      <c r="P73" s="47"/>
      <c r="Q73" s="47"/>
      <c r="R73" s="85"/>
      <c r="S73" s="47"/>
      <c r="T73" s="85"/>
    </row>
  </sheetData>
  <mergeCells count="31">
    <mergeCell ref="K2:L3"/>
    <mergeCell ref="G3:H3"/>
    <mergeCell ref="I3:J3"/>
    <mergeCell ref="A2:A4"/>
    <mergeCell ref="B2:B4"/>
    <mergeCell ref="C2:C4"/>
    <mergeCell ref="D2:F3"/>
    <mergeCell ref="G2:J2"/>
    <mergeCell ref="D71:F71"/>
    <mergeCell ref="G71:H71"/>
    <mergeCell ref="I71:J71"/>
    <mergeCell ref="K71:L71"/>
    <mergeCell ref="D70:F70"/>
    <mergeCell ref="G70:H70"/>
    <mergeCell ref="I70:J70"/>
    <mergeCell ref="K70:L70"/>
    <mergeCell ref="X2:X4"/>
    <mergeCell ref="Y2:AA3"/>
    <mergeCell ref="Y70:AA70"/>
    <mergeCell ref="Y71:AA71"/>
    <mergeCell ref="M71:O71"/>
    <mergeCell ref="P71:R71"/>
    <mergeCell ref="U71:W71"/>
    <mergeCell ref="M70:O70"/>
    <mergeCell ref="U70:W70"/>
    <mergeCell ref="P70:R70"/>
    <mergeCell ref="M2:O3"/>
    <mergeCell ref="P2:R3"/>
    <mergeCell ref="S2:S4"/>
    <mergeCell ref="T2:T4"/>
    <mergeCell ref="U2:W3"/>
  </mergeCells>
  <pageMargins left="0.7" right="0.7" top="0.78740157499999996" bottom="0.78740157499999996" header="0.3" footer="0.3"/>
  <pageSetup paperSize="9" scale="41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30"/>
  <sheetViews>
    <sheetView showGridLines="0" workbookViewId="0">
      <selection activeCell="L15" sqref="L15"/>
    </sheetView>
  </sheetViews>
  <sheetFormatPr defaultRowHeight="12.75" x14ac:dyDescent="0.2"/>
  <cols>
    <col min="1" max="1" width="8.85546875" customWidth="1"/>
    <col min="5" max="5" width="9.140625" customWidth="1"/>
  </cols>
  <sheetData>
    <row r="1" spans="1:13" ht="13.9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0.6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13.9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ht="13.9" customHeight="1" x14ac:dyDescent="0.2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3" x14ac:dyDescent="0.2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15.75" customHeight="1" x14ac:dyDescent="0.2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3" ht="15.75" customHeight="1" x14ac:dyDescent="0.2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</row>
    <row r="8" spans="1:13" x14ac:dyDescent="0.2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</row>
    <row r="9" spans="1:13" ht="15.75" customHeight="1" x14ac:dyDescent="0.2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</row>
    <row r="10" spans="1:13" ht="15.75" customHeight="1" x14ac:dyDescent="0.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</row>
    <row r="11" spans="1:13" x14ac:dyDescent="0.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</row>
    <row r="12" spans="1:13" ht="15.7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</row>
    <row r="13" spans="1:13" ht="15.75" customHeight="1" x14ac:dyDescent="0.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</row>
    <row r="14" spans="1:13" ht="15" customHeight="1" x14ac:dyDescent="0.2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</row>
    <row r="15" spans="1:13" ht="15" customHeight="1" x14ac:dyDescent="0.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</row>
    <row r="16" spans="1:13" ht="15" customHeight="1" x14ac:dyDescent="0.2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</row>
    <row r="17" spans="1:13" ht="13.9" customHeight="1" x14ac:dyDescent="0.2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</row>
    <row r="18" spans="1:13" x14ac:dyDescent="0.2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13" ht="15" customHeight="1" x14ac:dyDescent="0.2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3" x14ac:dyDescent="0.2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3" ht="13.9" customHeight="1" x14ac:dyDescent="0.2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</row>
    <row r="22" spans="1:13" ht="13.9" customHeight="1" x14ac:dyDescent="0.2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</row>
    <row r="23" spans="1:13" ht="13.9" customHeight="1" x14ac:dyDescent="0.2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</row>
    <row r="24" spans="1:13" ht="13.9" customHeight="1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</row>
    <row r="25" spans="1:13" ht="13.9" customHeight="1" x14ac:dyDescent="0.2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</row>
    <row r="26" spans="1:13" ht="14.45" customHeight="1" x14ac:dyDescent="0.2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</row>
    <row r="27" spans="1:13" ht="13.9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</row>
    <row r="28" spans="1:13" x14ac:dyDescent="0.2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</row>
    <row r="29" spans="1:13" ht="15.75" customHeight="1" x14ac:dyDescent="0.2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</row>
    <row r="30" spans="1:13" ht="13.9" customHeight="1" x14ac:dyDescent="0.2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</row>
    <row r="31" spans="1:13" ht="15.75" customHeight="1" x14ac:dyDescent="0.2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</row>
    <row r="32" spans="1:13" ht="13.9" customHeight="1" x14ac:dyDescent="0.2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</row>
    <row r="33" spans="1:13" x14ac:dyDescent="0.2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</row>
    <row r="34" spans="1:13" ht="15.75" customHeight="1" x14ac:dyDescent="0.2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</row>
    <row r="35" spans="1:13" ht="13.9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</row>
    <row r="36" spans="1:13" ht="13.9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</row>
    <row r="37" spans="1:13" ht="13.9" customHeight="1" x14ac:dyDescent="0.2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</row>
    <row r="38" spans="1:13" ht="15.75" customHeight="1" x14ac:dyDescent="0.2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</row>
    <row r="39" spans="1:13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</row>
    <row r="40" spans="1:13" ht="13.15" customHeight="1" x14ac:dyDescent="0.2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</row>
    <row r="41" spans="1:13" ht="1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</row>
    <row r="42" spans="1:13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</row>
    <row r="43" spans="1:13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</row>
    <row r="44" spans="1:13" ht="13.9" customHeight="1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</row>
    <row r="45" spans="1:13" x14ac:dyDescent="0.2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</row>
    <row r="46" spans="1:13" ht="13.9" customHeight="1" x14ac:dyDescent="0.2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</row>
    <row r="47" spans="1:13" ht="13.9" customHeight="1" x14ac:dyDescent="0.2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</row>
    <row r="48" spans="1:13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</row>
    <row r="49" spans="1:13" x14ac:dyDescent="0.2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</row>
    <row r="50" spans="1:13" ht="13.9" customHeight="1" x14ac:dyDescent="0.2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</row>
    <row r="51" spans="1:13" ht="13.9" customHeight="1" x14ac:dyDescent="0.2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</row>
    <row r="52" spans="1:13" ht="15" customHeight="1" x14ac:dyDescent="0.2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</row>
    <row r="53" spans="1:13" ht="15" customHeight="1" x14ac:dyDescent="0.2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</row>
    <row r="54" spans="1:13" x14ac:dyDescent="0.2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</row>
    <row r="55" spans="1:13" ht="13.9" customHeight="1" x14ac:dyDescent="0.2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</row>
    <row r="56" spans="1:13" x14ac:dyDescent="0.2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</row>
    <row r="57" spans="1:13" x14ac:dyDescent="0.2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</row>
    <row r="58" spans="1:13" ht="15" customHeight="1" x14ac:dyDescent="0.2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</row>
    <row r="59" spans="1:13" ht="15" customHeight="1" x14ac:dyDescent="0.2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</row>
    <row r="60" spans="1:13" x14ac:dyDescent="0.2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</row>
    <row r="61" spans="1:13" x14ac:dyDescent="0.2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</row>
    <row r="62" spans="1:13" ht="15.75" customHeight="1" x14ac:dyDescent="0.2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</row>
    <row r="63" spans="1:13" ht="15.75" customHeight="1" x14ac:dyDescent="0.2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</row>
    <row r="64" spans="1:13" x14ac:dyDescent="0.2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</row>
    <row r="65" spans="1:13" ht="15.75" customHeight="1" x14ac:dyDescent="0.2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</row>
    <row r="66" spans="1:13" ht="15.75" customHeight="1" x14ac:dyDescent="0.2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</row>
    <row r="67" spans="1:13" ht="13.9" customHeight="1" x14ac:dyDescent="0.2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</row>
    <row r="68" spans="1:13" ht="13.9" customHeight="1" x14ac:dyDescent="0.2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</row>
    <row r="69" spans="1:13" ht="15.75" customHeight="1" x14ac:dyDescent="0.2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</row>
    <row r="70" spans="1:13" x14ac:dyDescent="0.2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</row>
    <row r="71" spans="1:13" ht="15" customHeight="1" x14ac:dyDescent="0.2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</row>
    <row r="72" spans="1:13" x14ac:dyDescent="0.2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</row>
    <row r="73" spans="1:13" x14ac:dyDescent="0.2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</row>
    <row r="74" spans="1:13" ht="15" customHeight="1" x14ac:dyDescent="0.2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</row>
    <row r="75" spans="1:13" x14ac:dyDescent="0.2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</row>
    <row r="76" spans="1:13" x14ac:dyDescent="0.2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</row>
    <row r="77" spans="1:13" x14ac:dyDescent="0.2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</row>
    <row r="78" spans="1:13" x14ac:dyDescent="0.2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</row>
    <row r="79" spans="1:13" x14ac:dyDescent="0.2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</row>
    <row r="80" spans="1:13" ht="13.9" customHeight="1" x14ac:dyDescent="0.2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</row>
    <row r="81" spans="1:13" ht="15.75" customHeight="1" x14ac:dyDescent="0.2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</row>
    <row r="82" spans="1:13" x14ac:dyDescent="0.2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</row>
    <row r="83" spans="1:13" x14ac:dyDescent="0.2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</row>
    <row r="84" spans="1:13" ht="15.75" customHeight="1" x14ac:dyDescent="0.2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5" spans="1:13" x14ac:dyDescent="0.2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</row>
    <row r="86" spans="1:13" ht="13.9" customHeight="1" x14ac:dyDescent="0.2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</row>
    <row r="87" spans="1:13" ht="13.9" customHeight="1" x14ac:dyDescent="0.2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</row>
    <row r="88" spans="1:13" x14ac:dyDescent="0.2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</row>
    <row r="89" spans="1:13" x14ac:dyDescent="0.2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</row>
    <row r="90" spans="1:13" x14ac:dyDescent="0.2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</row>
    <row r="91" spans="1:13" x14ac:dyDescent="0.2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</row>
    <row r="92" spans="1:13" x14ac:dyDescent="0.2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</row>
    <row r="93" spans="1:13" x14ac:dyDescent="0.2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</row>
    <row r="94" spans="1:13" x14ac:dyDescent="0.2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</row>
    <row r="95" spans="1:13" x14ac:dyDescent="0.2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</row>
    <row r="96" spans="1:13" x14ac:dyDescent="0.2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</row>
    <row r="97" spans="1:13" x14ac:dyDescent="0.2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</row>
    <row r="98" spans="1:13" x14ac:dyDescent="0.2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</row>
    <row r="99" spans="1:13" x14ac:dyDescent="0.2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</row>
    <row r="100" spans="1:13" x14ac:dyDescent="0.2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</row>
    <row r="101" spans="1:13" x14ac:dyDescent="0.2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</row>
    <row r="102" spans="1:13" x14ac:dyDescent="0.2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</row>
    <row r="103" spans="1:13" x14ac:dyDescent="0.2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</row>
    <row r="104" spans="1:13" x14ac:dyDescent="0.2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</row>
    <row r="105" spans="1:13" x14ac:dyDescent="0.2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</row>
    <row r="106" spans="1:13" x14ac:dyDescent="0.2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</row>
    <row r="107" spans="1:13" x14ac:dyDescent="0.2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</row>
    <row r="108" spans="1:13" x14ac:dyDescent="0.2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</row>
    <row r="109" spans="1:13" x14ac:dyDescent="0.2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</row>
    <row r="110" spans="1:13" x14ac:dyDescent="0.2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</row>
    <row r="111" spans="1:13" x14ac:dyDescent="0.2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</row>
    <row r="112" spans="1:13" x14ac:dyDescent="0.2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</row>
    <row r="113" spans="1:13" x14ac:dyDescent="0.2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1:13" x14ac:dyDescent="0.2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</row>
    <row r="115" spans="1:13" x14ac:dyDescent="0.2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</row>
    <row r="116" spans="1:13" x14ac:dyDescent="0.2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</row>
    <row r="117" spans="1:13" x14ac:dyDescent="0.2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1:13" x14ac:dyDescent="0.2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</row>
    <row r="119" spans="1:13" x14ac:dyDescent="0.2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</row>
    <row r="120" spans="1:13" x14ac:dyDescent="0.2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</row>
    <row r="121" spans="1:13" x14ac:dyDescent="0.2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</row>
    <row r="122" spans="1:13" x14ac:dyDescent="0.2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</row>
    <row r="123" spans="1:13" x14ac:dyDescent="0.2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</row>
    <row r="124" spans="1:13" x14ac:dyDescent="0.2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</row>
    <row r="125" spans="1:13" x14ac:dyDescent="0.2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</row>
    <row r="126" spans="1:13" x14ac:dyDescent="0.2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</row>
    <row r="127" spans="1:13" x14ac:dyDescent="0.2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</row>
    <row r="128" spans="1:13" x14ac:dyDescent="0.2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</row>
    <row r="129" spans="1:13" x14ac:dyDescent="0.2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</row>
    <row r="130" spans="1:13" x14ac:dyDescent="0.2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Sumář 2022 podle typu knihoven</vt:lpstr>
      <vt:lpstr>Sumář 2022 podle oblastí</vt:lpstr>
      <vt:lpstr>Českolipsko</vt:lpstr>
      <vt:lpstr>Jablonecko</vt:lpstr>
      <vt:lpstr>Liberecko</vt:lpstr>
      <vt:lpstr>Semilsko</vt:lpstr>
      <vt:lpstr>Vysvětlivky</vt:lpstr>
    </vt:vector>
  </TitlesOfParts>
  <Company>kvk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starcova</dc:creator>
  <cp:lastModifiedBy>stankova</cp:lastModifiedBy>
  <cp:lastPrinted>2023-04-19T08:34:20Z</cp:lastPrinted>
  <dcterms:created xsi:type="dcterms:W3CDTF">2012-08-03T11:27:03Z</dcterms:created>
  <dcterms:modified xsi:type="dcterms:W3CDTF">2023-04-19T08:44:29Z</dcterms:modified>
</cp:coreProperties>
</file>