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vkliberec-my.sharepoint.com/personal/stankova_kvkli_cz/Documents/R projekty/ROČENKY/Ročenka kraj za rok 2023/"/>
    </mc:Choice>
  </mc:AlternateContent>
  <xr:revisionPtr revIDLastSave="3" documentId="13_ncr:1_{B25A83E6-468A-4271-B98E-39D188B664BD}" xr6:coauthVersionLast="47" xr6:coauthVersionMax="47" xr10:uidLastSave="{86D03DC8-7A5B-481E-94FF-4C8BE659F179}"/>
  <bookViews>
    <workbookView xWindow="-120" yWindow="-120" windowWidth="29040" windowHeight="15720" xr2:uid="{00000000-000D-0000-FFFF-FFFF00000000}"/>
  </bookViews>
  <sheets>
    <sheet name="Sumář 2023 podle typu knihoven" sheetId="18" r:id="rId1"/>
    <sheet name="Sumář 2023 podle oblastí" sheetId="19" r:id="rId2"/>
    <sheet name="Sumář 2023 % podle oblastí" sheetId="20" r:id="rId3"/>
    <sheet name="Českolipsko" sheetId="11" r:id="rId4"/>
    <sheet name="Jablonecko" sheetId="15" r:id="rId5"/>
    <sheet name="Liberecko" sheetId="16" r:id="rId6"/>
    <sheet name="Semilsko" sheetId="14" r:id="rId7"/>
    <sheet name="Vysvětlivky" sheetId="13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9" i="15" l="1"/>
  <c r="I49" i="11" l="1"/>
  <c r="I62" i="16" l="1"/>
  <c r="I70" i="14"/>
  <c r="C48" i="11" l="1"/>
  <c r="C47" i="11"/>
  <c r="C46" i="11"/>
  <c r="C45" i="11"/>
  <c r="C44" i="11"/>
  <c r="C43" i="11"/>
  <c r="C42" i="11"/>
  <c r="C41" i="11"/>
  <c r="C40" i="11"/>
  <c r="C39" i="11"/>
  <c r="C38" i="11"/>
  <c r="C37" i="11"/>
  <c r="C36" i="11"/>
  <c r="C35" i="11"/>
  <c r="C34" i="11"/>
  <c r="C33" i="11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38" i="15"/>
  <c r="C37" i="15"/>
  <c r="C36" i="15"/>
  <c r="C35" i="15"/>
  <c r="C34" i="15"/>
  <c r="C33" i="15"/>
  <c r="C32" i="15"/>
  <c r="C31" i="15"/>
  <c r="C30" i="15"/>
  <c r="C29" i="15"/>
  <c r="C28" i="15"/>
  <c r="C27" i="15"/>
  <c r="C26" i="15"/>
  <c r="C25" i="15"/>
  <c r="C24" i="15"/>
  <c r="C23" i="15"/>
  <c r="C22" i="15"/>
  <c r="C21" i="15"/>
  <c r="C20" i="15"/>
  <c r="C19" i="15"/>
  <c r="C18" i="15"/>
  <c r="C17" i="15"/>
  <c r="C16" i="15"/>
  <c r="C15" i="15"/>
  <c r="C14" i="15"/>
  <c r="C13" i="15"/>
  <c r="C12" i="15"/>
  <c r="C11" i="15"/>
  <c r="C10" i="15"/>
  <c r="C9" i="15"/>
  <c r="C8" i="15"/>
  <c r="C7" i="15"/>
  <c r="C6" i="15"/>
  <c r="C5" i="15"/>
  <c r="C61" i="16"/>
  <c r="C60" i="16"/>
  <c r="C59" i="16"/>
  <c r="C58" i="16"/>
  <c r="C57" i="16"/>
  <c r="C56" i="16"/>
  <c r="C55" i="16"/>
  <c r="C54" i="16"/>
  <c r="C53" i="16"/>
  <c r="C52" i="16"/>
  <c r="C51" i="16"/>
  <c r="C50" i="16"/>
  <c r="C49" i="16"/>
  <c r="C48" i="16"/>
  <c r="C47" i="16"/>
  <c r="C46" i="16"/>
  <c r="C45" i="16"/>
  <c r="C44" i="16"/>
  <c r="C43" i="16"/>
  <c r="C42" i="16"/>
  <c r="C41" i="16"/>
  <c r="C40" i="16"/>
  <c r="C39" i="16"/>
  <c r="C38" i="16"/>
  <c r="C37" i="16"/>
  <c r="C36" i="16"/>
  <c r="C35" i="16"/>
  <c r="C34" i="16"/>
  <c r="C33" i="16"/>
  <c r="C32" i="16"/>
  <c r="C31" i="16"/>
  <c r="C30" i="16"/>
  <c r="C29" i="16"/>
  <c r="C28" i="16"/>
  <c r="C27" i="16"/>
  <c r="C26" i="16"/>
  <c r="C25" i="16"/>
  <c r="C24" i="16"/>
  <c r="C23" i="16"/>
  <c r="C22" i="16"/>
  <c r="C21" i="16"/>
  <c r="C20" i="16"/>
  <c r="C19" i="16"/>
  <c r="C18" i="16"/>
  <c r="C17" i="16"/>
  <c r="C16" i="16"/>
  <c r="C15" i="16"/>
  <c r="C14" i="16"/>
  <c r="C13" i="16"/>
  <c r="C12" i="16"/>
  <c r="C11" i="16"/>
  <c r="C10" i="16"/>
  <c r="C9" i="16"/>
  <c r="C8" i="16"/>
  <c r="C7" i="16"/>
  <c r="C6" i="16"/>
  <c r="C5" i="16"/>
  <c r="C6" i="14"/>
  <c r="C7" i="14"/>
  <c r="C8" i="14"/>
  <c r="C9" i="14"/>
  <c r="C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C46" i="14"/>
  <c r="C47" i="14"/>
  <c r="C48" i="14"/>
  <c r="C49" i="14"/>
  <c r="C50" i="14"/>
  <c r="C51" i="14"/>
  <c r="C52" i="14"/>
  <c r="C53" i="14"/>
  <c r="C54" i="14"/>
  <c r="C55" i="14"/>
  <c r="C56" i="14"/>
  <c r="C57" i="14"/>
  <c r="C58" i="14"/>
  <c r="C59" i="14"/>
  <c r="C60" i="14"/>
  <c r="C61" i="14"/>
  <c r="C62" i="14"/>
  <c r="C63" i="14"/>
  <c r="C64" i="14"/>
  <c r="C65" i="14"/>
  <c r="C66" i="14"/>
  <c r="C67" i="14"/>
  <c r="C68" i="14"/>
  <c r="C69" i="14"/>
  <c r="C5" i="14"/>
  <c r="H28" i="18"/>
  <c r="H29" i="18" s="1"/>
  <c r="H18" i="18"/>
  <c r="H19" i="18" s="1"/>
  <c r="H8" i="18"/>
  <c r="H9" i="18" s="1"/>
  <c r="J28" i="18"/>
  <c r="J29" i="18" s="1"/>
  <c r="F28" i="18"/>
  <c r="F29" i="18"/>
  <c r="J18" i="18"/>
  <c r="J19" i="18" s="1"/>
  <c r="J8" i="18"/>
  <c r="J9" i="18" s="1"/>
  <c r="Z28" i="18"/>
  <c r="Z29" i="18" s="1"/>
  <c r="Z18" i="18"/>
  <c r="Z19" i="18" s="1"/>
  <c r="Z8" i="18"/>
  <c r="Z9" i="18" s="1"/>
  <c r="Z8" i="19"/>
  <c r="Z9" i="19" s="1"/>
  <c r="J8" i="19"/>
  <c r="J9" i="19" s="1"/>
  <c r="H8" i="19"/>
  <c r="H9" i="19" s="1"/>
  <c r="M62" i="16"/>
  <c r="M63" i="16" s="1"/>
  <c r="M70" i="14"/>
  <c r="M71" i="14" s="1"/>
  <c r="AE70" i="14"/>
  <c r="AE71" i="14" s="1"/>
  <c r="M39" i="15"/>
  <c r="M40" i="15" s="1"/>
  <c r="AE62" i="16"/>
  <c r="AE63" i="16" s="1"/>
  <c r="M49" i="11"/>
  <c r="M50" i="11" s="1"/>
  <c r="I50" i="11" l="1"/>
  <c r="I71" i="14"/>
  <c r="I63" i="16"/>
  <c r="I40" i="15"/>
  <c r="AE39" i="15"/>
  <c r="AE40" i="15" s="1"/>
  <c r="AE49" i="11"/>
  <c r="AE50" i="11" s="1"/>
  <c r="G49" i="11"/>
  <c r="G50" i="11" s="1"/>
  <c r="C8" i="18"/>
  <c r="L18" i="18" l="1"/>
  <c r="L19" i="18" s="1"/>
  <c r="AB70" i="14" l="1"/>
  <c r="AB71" i="14" s="1"/>
  <c r="AB62" i="16"/>
  <c r="AB63" i="16" s="1"/>
  <c r="AB39" i="15"/>
  <c r="AB40" i="15" s="1"/>
  <c r="Y8" i="19"/>
  <c r="Y9" i="19" s="1"/>
  <c r="Y28" i="18"/>
  <c r="Y29" i="18" s="1"/>
  <c r="Y18" i="18"/>
  <c r="Y19" i="18" s="1"/>
  <c r="Y8" i="18"/>
  <c r="Y9" i="18" s="1"/>
  <c r="AB49" i="11"/>
  <c r="AB50" i="11" s="1"/>
  <c r="X49" i="11"/>
  <c r="X50" i="11" s="1"/>
  <c r="Y49" i="11"/>
  <c r="Y50" i="11" s="1"/>
  <c r="O49" i="11" l="1"/>
  <c r="O50" i="11" s="1"/>
  <c r="O39" i="15"/>
  <c r="W62" i="16" l="1"/>
  <c r="X39" i="15" l="1"/>
  <c r="C8" i="19" l="1"/>
  <c r="C9" i="19" s="1"/>
  <c r="V8" i="19" l="1"/>
  <c r="V9" i="19" s="1"/>
  <c r="U8" i="19"/>
  <c r="U9" i="19" s="1"/>
  <c r="T8" i="19"/>
  <c r="T9" i="19" s="1"/>
  <c r="Q8" i="19"/>
  <c r="Q9" i="19" s="1"/>
  <c r="N8" i="19"/>
  <c r="N9" i="19" s="1"/>
  <c r="L8" i="19"/>
  <c r="L9" i="19" s="1"/>
  <c r="F8" i="19"/>
  <c r="F9" i="19" s="1"/>
  <c r="V28" i="18"/>
  <c r="V29" i="18" s="1"/>
  <c r="U28" i="18"/>
  <c r="U29" i="18" s="1"/>
  <c r="T28" i="18"/>
  <c r="T29" i="18" s="1"/>
  <c r="Q28" i="18"/>
  <c r="Q29" i="18" s="1"/>
  <c r="N28" i="18"/>
  <c r="N29" i="18" s="1"/>
  <c r="L28" i="18"/>
  <c r="L29" i="18" s="1"/>
  <c r="C28" i="18"/>
  <c r="C29" i="18" s="1"/>
  <c r="V18" i="18"/>
  <c r="V19" i="18" s="1"/>
  <c r="U18" i="18"/>
  <c r="U19" i="18" s="1"/>
  <c r="T18" i="18"/>
  <c r="T19" i="18" s="1"/>
  <c r="Q18" i="18"/>
  <c r="Q19" i="18" s="1"/>
  <c r="N18" i="18"/>
  <c r="N19" i="18" s="1"/>
  <c r="F18" i="18"/>
  <c r="F19" i="18" s="1"/>
  <c r="C18" i="18"/>
  <c r="C19" i="18" s="1"/>
  <c r="X62" i="16" l="1"/>
  <c r="X63" i="16" s="1"/>
  <c r="O62" i="16"/>
  <c r="O63" i="16"/>
  <c r="W39" i="15" l="1"/>
  <c r="W40" i="15" s="1"/>
  <c r="O40" i="15"/>
  <c r="V8" i="18" l="1"/>
  <c r="V9" i="18" s="1"/>
  <c r="U8" i="18"/>
  <c r="U9" i="18" s="1"/>
  <c r="T8" i="18"/>
  <c r="T9" i="18" s="1"/>
  <c r="Q8" i="18"/>
  <c r="Q9" i="18" s="1"/>
  <c r="N8" i="18"/>
  <c r="N9" i="18" s="1"/>
  <c r="L8" i="18"/>
  <c r="L9" i="18" s="1"/>
  <c r="F8" i="18"/>
  <c r="F9" i="18" s="1"/>
  <c r="C9" i="18"/>
  <c r="W49" i="11"/>
  <c r="W50" i="11" s="1"/>
  <c r="D49" i="11"/>
  <c r="D50" i="11" s="1"/>
  <c r="Y62" i="16" l="1"/>
  <c r="Y63" i="16" s="1"/>
  <c r="T62" i="16"/>
  <c r="T63" i="16" s="1"/>
  <c r="Q62" i="16"/>
  <c r="Q63" i="16" s="1"/>
  <c r="G62" i="16"/>
  <c r="G63" i="16" s="1"/>
  <c r="D62" i="16"/>
  <c r="D63" i="16" s="1"/>
  <c r="Y39" i="15"/>
  <c r="Y40" i="15" s="1"/>
  <c r="T39" i="15"/>
  <c r="T40" i="15" s="1"/>
  <c r="Q39" i="15"/>
  <c r="Q40" i="15" s="1"/>
  <c r="G39" i="15"/>
  <c r="G40" i="15" s="1"/>
  <c r="D39" i="15"/>
  <c r="D40" i="15" s="1"/>
  <c r="T49" i="11" l="1"/>
  <c r="T50" i="11" s="1"/>
  <c r="Q49" i="11"/>
  <c r="Q50" i="11" s="1"/>
  <c r="X40" i="15"/>
  <c r="W63" i="16"/>
  <c r="Y70" i="14" l="1"/>
  <c r="Y71" i="14" s="1"/>
  <c r="T70" i="14"/>
  <c r="T71" i="14" s="1"/>
  <c r="Q70" i="14" l="1"/>
  <c r="Q71" i="14" s="1"/>
  <c r="W70" i="14"/>
  <c r="W71" i="14" s="1"/>
  <c r="X70" i="14"/>
  <c r="X71" i="14" s="1"/>
  <c r="O70" i="14" l="1"/>
  <c r="O71" i="14" s="1"/>
  <c r="D70" i="14" l="1"/>
  <c r="D71" i="14" s="1"/>
  <c r="G70" i="14"/>
  <c r="G71" i="14" s="1"/>
</calcChain>
</file>

<file path=xl/sharedStrings.xml><?xml version="1.0" encoding="utf-8"?>
<sst xmlns="http://schemas.openxmlformats.org/spreadsheetml/2006/main" count="705" uniqueCount="272">
  <si>
    <t>Plnění vybraných doporučených standardů veřejných knihovnických a informačních služeb v knihovnách Libereckého kraje v roce 2023 podle typu knihoven</t>
  </si>
  <si>
    <t>Krajská knihovna / knihovna pověřená regionální funkcí</t>
  </si>
  <si>
    <t>Počet obyvatel</t>
  </si>
  <si>
    <t>Provozní doba</t>
  </si>
  <si>
    <t>Knihovní fond</t>
  </si>
  <si>
    <t>Plocha knihovny 
na 1000 obyvatel</t>
  </si>
  <si>
    <t xml:space="preserve">Studijní místa pro uživatele
</t>
  </si>
  <si>
    <t>Přístup k internetu</t>
  </si>
  <si>
    <t>Webová prezentace</t>
  </si>
  <si>
    <t>Katalog na internetu</t>
  </si>
  <si>
    <t>Kvalifikace a vzdělávání pracovníků knihovny</t>
  </si>
  <si>
    <t>Kulturní a vzdělávací aktivity</t>
  </si>
  <si>
    <t>Měření spokojenosti uživatelů knihovny</t>
  </si>
  <si>
    <t>Náklady na knihovní fond</t>
  </si>
  <si>
    <t>Objem knihovního fondu</t>
  </si>
  <si>
    <t>% obnovy knihovního fondu</t>
  </si>
  <si>
    <t>KVK v Liberci</t>
  </si>
  <si>
    <t>MK Česká Lípa</t>
  </si>
  <si>
    <t xml:space="preserve">MK Jablonec n. N. </t>
  </si>
  <si>
    <t>MK Semily</t>
  </si>
  <si>
    <t xml:space="preserve">Standard plní ze 4 knihoven </t>
  </si>
  <si>
    <t>Standard plní ze 4 knihoven v %</t>
  </si>
  <si>
    <t>Profesionální knihovny</t>
  </si>
  <si>
    <t>Českolipsko</t>
  </si>
  <si>
    <t>Jablonecko</t>
  </si>
  <si>
    <t>Liberecko</t>
  </si>
  <si>
    <t>Semilsko</t>
  </si>
  <si>
    <t xml:space="preserve">Standard plní ze 32 knihoven </t>
  </si>
  <si>
    <t>Standard plní ze 32 knihoven v %</t>
  </si>
  <si>
    <t>Neprofesionální knihovny</t>
  </si>
  <si>
    <t xml:space="preserve">Standard plní ze 164 knihoven </t>
  </si>
  <si>
    <t>Standard plní ze 164 knihoven v %</t>
  </si>
  <si>
    <t>Poznámka: Plnění standardu Měření spokojenosti uživatelů knihoven je platné pouze pro aktuální rok. Kompletní vyhodnocení standardu proběhne v roce 2025 za období 2021-2025 (standard se hodnotí v pětiletých intervalech).</t>
  </si>
  <si>
    <t>Plnění vybraných doporučených standardů veřejných knihovnických a informačních služeb v knihovnách Libereckého kraje v roce 2023 podle okresů</t>
  </si>
  <si>
    <t>Okresy</t>
  </si>
  <si>
    <t xml:space="preserve">Standard plní z 200 knihoven </t>
  </si>
  <si>
    <t>Standard plní z 200 knihoven v %</t>
  </si>
  <si>
    <t>Procentuální plnění vybraných doporučených standardů veřejných knihovnických a informačních služeb v knihovnách Libereckého kraje v roce 2023 podle okresů</t>
  </si>
  <si>
    <t>Plnění vybraných doporučených standardů veřejných knihovnických a informačních služeb v knihovnách Českolipska v roce 2023</t>
  </si>
  <si>
    <t>Knihovna</t>
  </si>
  <si>
    <t>Z 12 standardů plní</t>
  </si>
  <si>
    <r>
      <t>Plocha knihovny 
na 1000 obyvatel  -
standard 60m</t>
    </r>
    <r>
      <rPr>
        <b/>
        <sz val="10"/>
        <color theme="1"/>
        <rFont val="Calibri"/>
        <family val="2"/>
        <charset val="238"/>
      </rPr>
      <t>²</t>
    </r>
  </si>
  <si>
    <t>Webová prezentace
ano-1/ne-0</t>
  </si>
  <si>
    <t>Katalog na internetu
ano-1/ne-0</t>
  </si>
  <si>
    <t xml:space="preserve">Kulturní a vzdělávací aktivity
</t>
  </si>
  <si>
    <t>Měření spokojenosti uživatelů knihovny
ano-1/ne-0</t>
  </si>
  <si>
    <t>Náklady na knihovní fond - standard 
30-45 Kč/1 obyv.</t>
  </si>
  <si>
    <t>Objem knihovního fondu - standard 
2-3 knihovní jednotky/1 obyv.</t>
  </si>
  <si>
    <t>% obnovy KF - standard 7%</t>
  </si>
  <si>
    <t>Standard - doporučené minimum hodin týdně</t>
  </si>
  <si>
    <t>Skutečnost</t>
  </si>
  <si>
    <t>Dosahuje minima ano/ne</t>
  </si>
  <si>
    <t>Doporučený min. rozsah podle standardu</t>
  </si>
  <si>
    <t>Doporučený max. rozsah podle standardu</t>
  </si>
  <si>
    <t>% obměny knihovního fondu</t>
  </si>
  <si>
    <t>Standard</t>
  </si>
  <si>
    <t>Počet míst</t>
  </si>
  <si>
    <t>Počet internetových stanic</t>
  </si>
  <si>
    <t>% zaměstnanců, kteří splnili standard</t>
  </si>
  <si>
    <t>Počet akcí</t>
  </si>
  <si>
    <t>Česká Lípa</t>
  </si>
  <si>
    <t>Cvikov</t>
  </si>
  <si>
    <t>Doksy</t>
  </si>
  <si>
    <t>Jablonné v Podještědí</t>
  </si>
  <si>
    <t>Kamenický Šenov</t>
  </si>
  <si>
    <t>Mimoň</t>
  </si>
  <si>
    <t>Nový Bor</t>
  </si>
  <si>
    <t>Stráž pod Ralskem</t>
  </si>
  <si>
    <t>Bezděz</t>
  </si>
  <si>
    <t>nehodnotit</t>
  </si>
  <si>
    <t>Brniště</t>
  </si>
  <si>
    <t>Břevniště</t>
  </si>
  <si>
    <t>Deštná</t>
  </si>
  <si>
    <t>Dubá</t>
  </si>
  <si>
    <t>Dubnice</t>
  </si>
  <si>
    <t>Holany</t>
  </si>
  <si>
    <t>Horní Police</t>
  </si>
  <si>
    <t>Chlum</t>
  </si>
  <si>
    <t>Jestřebí</t>
  </si>
  <si>
    <t>Kravaře</t>
  </si>
  <si>
    <t>Kuřívody</t>
  </si>
  <si>
    <t>Mařenice</t>
  </si>
  <si>
    <t>Noviny pod Ralskem</t>
  </si>
  <si>
    <t>Nový Oldřichov</t>
  </si>
  <si>
    <t>Okna</t>
  </si>
  <si>
    <t>Okrouhlá</t>
  </si>
  <si>
    <t>Pertoltice pod Ralskem</t>
  </si>
  <si>
    <t>Polevsko</t>
  </si>
  <si>
    <t>Provodín</t>
  </si>
  <si>
    <t>Prysk</t>
  </si>
  <si>
    <t>Skalice</t>
  </si>
  <si>
    <t>Sloup v Čechách</t>
  </si>
  <si>
    <t>Slunečná</t>
  </si>
  <si>
    <t>Sosnová</t>
  </si>
  <si>
    <t>Stružnice</t>
  </si>
  <si>
    <t>Stvolínky</t>
  </si>
  <si>
    <t>Svojkov</t>
  </si>
  <si>
    <t>Svor</t>
  </si>
  <si>
    <t>Tachov</t>
  </si>
  <si>
    <t>Tuhaň</t>
  </si>
  <si>
    <t>Velký Valtinov</t>
  </si>
  <si>
    <t>Volfartice</t>
  </si>
  <si>
    <t>Zahrádky</t>
  </si>
  <si>
    <t>Zákupy</t>
  </si>
  <si>
    <t>Žandov</t>
  </si>
  <si>
    <t xml:space="preserve">Standard plní ze 44 knihoven </t>
  </si>
  <si>
    <t>Standard plní ze 44 knihoven v %</t>
  </si>
  <si>
    <t>Plnění vybraných doporučených standardů veřejných knihovnických a informačních služeb v knihovnách Jablonecka v roce 2023</t>
  </si>
  <si>
    <t xml:space="preserve">Kvalifikace a vzdělávání pracovníků knihovny
</t>
  </si>
  <si>
    <t>Jablonec nad Nisou</t>
  </si>
  <si>
    <t>Desná</t>
  </si>
  <si>
    <t>Lučany</t>
  </si>
  <si>
    <t>Rychnov u Jablonce n. N.</t>
  </si>
  <si>
    <t>Smržovka</t>
  </si>
  <si>
    <t>Tanvald</t>
  </si>
  <si>
    <t>Velké Hamry</t>
  </si>
  <si>
    <t>Železný Brod</t>
  </si>
  <si>
    <t>Albrechtice v Jizerských h.</t>
  </si>
  <si>
    <t>Alšovice</t>
  </si>
  <si>
    <t>Bratříkov</t>
  </si>
  <si>
    <t>Držkov</t>
  </si>
  <si>
    <t>Frýdštejn</t>
  </si>
  <si>
    <t>Huť</t>
  </si>
  <si>
    <t>Janov nad Nisou</t>
  </si>
  <si>
    <t>Jenišovice</t>
  </si>
  <si>
    <t>Jílové u Držkova</t>
  </si>
  <si>
    <t>Jiřetín pod Bukovou</t>
  </si>
  <si>
    <t>Jistebsko/Krásná</t>
  </si>
  <si>
    <t>Josefův Důl</t>
  </si>
  <si>
    <t>Koberovy</t>
  </si>
  <si>
    <t>Kořenov</t>
  </si>
  <si>
    <t>Líšný</t>
  </si>
  <si>
    <t>Loužnice</t>
  </si>
  <si>
    <t>Malá Skála</t>
  </si>
  <si>
    <t>Maršovice</t>
  </si>
  <si>
    <t>Nová Ves nad Nisou</t>
  </si>
  <si>
    <t>Plavy</t>
  </si>
  <si>
    <t>Radčice</t>
  </si>
  <si>
    <t>Rádlo</t>
  </si>
  <si>
    <t>Skuhrov</t>
  </si>
  <si>
    <t>Vlastiboř</t>
  </si>
  <si>
    <t>Zásada</t>
  </si>
  <si>
    <t>Zlatá Olešnice</t>
  </si>
  <si>
    <t xml:space="preserve">Standard plní ze 34 knihoven </t>
  </si>
  <si>
    <t>Standard plní ze 34 knihoven v %</t>
  </si>
  <si>
    <t>Plnění vybraných doporučených standardů veřejných knihovnických a informačních služeb v knihovnách Liberecka v roce 2023</t>
  </si>
  <si>
    <t>Český Dub</t>
  </si>
  <si>
    <t>Frýdlant</t>
  </si>
  <si>
    <t>Hejnice</t>
  </si>
  <si>
    <t>Hodkovice n. Mohelkou</t>
  </si>
  <si>
    <t>Hrádek nad Nisou</t>
  </si>
  <si>
    <t>Chotyně</t>
  </si>
  <si>
    <t>Chrastava</t>
  </si>
  <si>
    <t>Nové Město p. Smrkem</t>
  </si>
  <si>
    <t>Raspenava</t>
  </si>
  <si>
    <t>Vratislavice</t>
  </si>
  <si>
    <t>Bílá</t>
  </si>
  <si>
    <t>Bílý Kostel</t>
  </si>
  <si>
    <t>Bílý Potok</t>
  </si>
  <si>
    <t>Bulovka</t>
  </si>
  <si>
    <t>Cetenov-Hrubý Lesnov</t>
  </si>
  <si>
    <t>Černousy</t>
  </si>
  <si>
    <t>Dětřichov</t>
  </si>
  <si>
    <t>Dlouhý Most</t>
  </si>
  <si>
    <t>Dolní Řasnice</t>
  </si>
  <si>
    <t>Habartice</t>
  </si>
  <si>
    <t>Heřmanice</t>
  </si>
  <si>
    <t>Hlavice</t>
  </si>
  <si>
    <t>Horní Řasnice</t>
  </si>
  <si>
    <t>Janův Důl</t>
  </si>
  <si>
    <t>Jeřmanice</t>
  </si>
  <si>
    <t>Jindřichovice</t>
  </si>
  <si>
    <t>Kobyly</t>
  </si>
  <si>
    <t>Krásný Les</t>
  </si>
  <si>
    <t>Kryštofovo Údolí</t>
  </si>
  <si>
    <t>Křižany</t>
  </si>
  <si>
    <t>Kunratice</t>
  </si>
  <si>
    <t>Lázně Libverda</t>
  </si>
  <si>
    <t>Lažany</t>
  </si>
  <si>
    <t>Nová Ves</t>
  </si>
  <si>
    <t>Oldřichov v Hájích</t>
  </si>
  <si>
    <t>Osečná</t>
  </si>
  <si>
    <t>Paceřice</t>
  </si>
  <si>
    <t>Pěnčín</t>
  </si>
  <si>
    <t>Pertoltice</t>
  </si>
  <si>
    <t>Proseč p. J.</t>
  </si>
  <si>
    <t>Příšovice</t>
  </si>
  <si>
    <t>Radimovice</t>
  </si>
  <si>
    <t>Rozstání</t>
  </si>
  <si>
    <t>Rynoltice</t>
  </si>
  <si>
    <t>Soběslavice</t>
  </si>
  <si>
    <t>Stráž nad Nisou</t>
  </si>
  <si>
    <t>Světlá p. J. - Hodky</t>
  </si>
  <si>
    <t>Svijanský Újezd</t>
  </si>
  <si>
    <t>Svijany</t>
  </si>
  <si>
    <t>Šimonovice</t>
  </si>
  <si>
    <t>Višňová</t>
  </si>
  <si>
    <t>Vítkov</t>
  </si>
  <si>
    <t>Vlastibořice</t>
  </si>
  <si>
    <t>Všelibice</t>
  </si>
  <si>
    <t>Zdislava</t>
  </si>
  <si>
    <t>Žďárek</t>
  </si>
  <si>
    <t xml:space="preserve">Standard plní z 57 knihoven </t>
  </si>
  <si>
    <t>Standard plní z 57 knihoven v %</t>
  </si>
  <si>
    <t>Plnění vybraných doporučených standardů veřejných knihovnických a informačních služeb v knihovnách Semilska v roce 2023</t>
  </si>
  <si>
    <t>Semily</t>
  </si>
  <si>
    <t>Harrachov</t>
  </si>
  <si>
    <t>Jablonec nad Jizerou</t>
  </si>
  <si>
    <t>Jilemnice</t>
  </si>
  <si>
    <t>Lomnice nad Popelkou</t>
  </si>
  <si>
    <t>Rokytnice nad Jizerou</t>
  </si>
  <si>
    <t>Rovensko p. Troskami</t>
  </si>
  <si>
    <t>Turnov</t>
  </si>
  <si>
    <t>Vysoké nad Jizerou</t>
  </si>
  <si>
    <t>Bělá</t>
  </si>
  <si>
    <t>Bělá u Turnova</t>
  </si>
  <si>
    <t>Benecko (Mrklov)</t>
  </si>
  <si>
    <t>Benešov</t>
  </si>
  <si>
    <t>Bozkov</t>
  </si>
  <si>
    <t>Bradlecká Lhota</t>
  </si>
  <si>
    <t>Bukovina</t>
  </si>
  <si>
    <t>Bystrá nad Jizerou</t>
  </si>
  <si>
    <t>Čistá u Horek</t>
  </si>
  <si>
    <t>Dolní Štěpanice</t>
  </si>
  <si>
    <t>Hnanice</t>
  </si>
  <si>
    <t>Horka u Staré Paky</t>
  </si>
  <si>
    <t>Horní Branná</t>
  </si>
  <si>
    <t>Hrubá Skála</t>
  </si>
  <si>
    <t>Chuchelna</t>
  </si>
  <si>
    <t>Jesenný</t>
  </si>
  <si>
    <t>Jestřabí v Krkonoších</t>
  </si>
  <si>
    <t>Karlovice</t>
  </si>
  <si>
    <t>Klokočí</t>
  </si>
  <si>
    <t>Košťálov</t>
  </si>
  <si>
    <t>Kruh</t>
  </si>
  <si>
    <t>Ktová</t>
  </si>
  <si>
    <t>Kundratice</t>
  </si>
  <si>
    <t>Levínská Olešnice</t>
  </si>
  <si>
    <t>Libštát</t>
  </si>
  <si>
    <t>Loktuše</t>
  </si>
  <si>
    <t>Loučky</t>
  </si>
  <si>
    <t>Loukov</t>
  </si>
  <si>
    <t>Martinice</t>
  </si>
  <si>
    <t>Modřišice</t>
  </si>
  <si>
    <t>Mříčná</t>
  </si>
  <si>
    <t>Nová Ves nad Popelkou</t>
  </si>
  <si>
    <t>Ohrazenice</t>
  </si>
  <si>
    <t>Olešnice</t>
  </si>
  <si>
    <t>Peřimov</t>
  </si>
  <si>
    <t>Poniklá</t>
  </si>
  <si>
    <t>Přepeře</t>
  </si>
  <si>
    <t>Příkrý</t>
  </si>
  <si>
    <t>Rakousy</t>
  </si>
  <si>
    <t>Roudnice</t>
  </si>
  <si>
    <t>Roztoky u Jilemnice</t>
  </si>
  <si>
    <t>Roztoky u Semil</t>
  </si>
  <si>
    <t>Slaná</t>
  </si>
  <si>
    <t>Smrčí</t>
  </si>
  <si>
    <t>Stružinec</t>
  </si>
  <si>
    <t>Studenec</t>
  </si>
  <si>
    <t>Svojek</t>
  </si>
  <si>
    <t>Syřenov</t>
  </si>
  <si>
    <t>Tatobity</t>
  </si>
  <si>
    <t>Valteřice</t>
  </si>
  <si>
    <t>Vesec</t>
  </si>
  <si>
    <t>Veselá</t>
  </si>
  <si>
    <t>Veselá - Kotelsko</t>
  </si>
  <si>
    <t>Víchová nad Jizerou</t>
  </si>
  <si>
    <t>Všeň</t>
  </si>
  <si>
    <t>Vyskeř</t>
  </si>
  <si>
    <t xml:space="preserve">Standard plní ze 65 knihoven </t>
  </si>
  <si>
    <t>Standard plní ze 65 knihoven v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</si>
</sst>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_-* #,##0.0\ [$Kč-405]_-;\-* #,##0.0\ [$Kč-405]_-;_-* &quot;-&quot;??\ [$Kč-405]_-;_-@_-"/>
    <numFmt numFmtId="166" formatCode="0.0%"/>
  </numFmts>
  <fonts count="11" x14ac:knownFonts="1"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Calibri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0"/>
      <name val="Arial CE"/>
      <charset val="238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F1E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2" tint="-0.24994659260841701"/>
        <bgColor rgb="FFFFFFFF"/>
      </patternFill>
    </fill>
    <fill>
      <patternFill patternType="solid">
        <fgColor theme="5" tint="0.59996337778862885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165" fontId="0" fillId="0" borderId="0"/>
    <xf numFmtId="0" fontId="10" fillId="0" borderId="0"/>
  </cellStyleXfs>
  <cellXfs count="452">
    <xf numFmtId="165" fontId="0" fillId="0" borderId="0" xfId="0"/>
    <xf numFmtId="165" fontId="3" fillId="5" borderId="11" xfId="0" applyFont="1" applyFill="1" applyBorder="1" applyAlignment="1">
      <alignment vertical="center"/>
    </xf>
    <xf numFmtId="165" fontId="4" fillId="0" borderId="0" xfId="0" applyFont="1" applyAlignment="1">
      <alignment vertical="center"/>
    </xf>
    <xf numFmtId="3" fontId="2" fillId="0" borderId="15" xfId="0" applyNumberFormat="1" applyFont="1" applyBorder="1"/>
    <xf numFmtId="1" fontId="1" fillId="5" borderId="15" xfId="0" applyNumberFormat="1" applyFont="1" applyFill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3" fontId="2" fillId="0" borderId="23" xfId="0" applyNumberFormat="1" applyFont="1" applyBorder="1"/>
    <xf numFmtId="164" fontId="2" fillId="0" borderId="20" xfId="0" applyNumberFormat="1" applyFont="1" applyBorder="1" applyAlignment="1">
      <alignment horizontal="center" vertical="center"/>
    </xf>
    <xf numFmtId="3" fontId="2" fillId="0" borderId="7" xfId="0" applyNumberFormat="1" applyFont="1" applyBorder="1"/>
    <xf numFmtId="1" fontId="1" fillId="5" borderId="7" xfId="0" applyNumberFormat="1" applyFont="1" applyFill="1" applyBorder="1" applyAlignment="1">
      <alignment horizontal="center" vertical="center"/>
    </xf>
    <xf numFmtId="165" fontId="0" fillId="0" borderId="0" xfId="0" applyAlignment="1">
      <alignment vertical="center"/>
    </xf>
    <xf numFmtId="1" fontId="1" fillId="5" borderId="26" xfId="0" applyNumberFormat="1" applyFont="1" applyFill="1" applyBorder="1" applyAlignment="1">
      <alignment horizontal="center" vertical="center"/>
    </xf>
    <xf numFmtId="1" fontId="1" fillId="5" borderId="25" xfId="0" applyNumberFormat="1" applyFont="1" applyFill="1" applyBorder="1" applyAlignment="1">
      <alignment horizontal="center" vertical="center"/>
    </xf>
    <xf numFmtId="1" fontId="1" fillId="5" borderId="27" xfId="0" applyNumberFormat="1" applyFont="1" applyFill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5" fontId="0" fillId="5" borderId="12" xfId="0" applyFill="1" applyBorder="1"/>
    <xf numFmtId="0" fontId="2" fillId="2" borderId="20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2" fillId="3" borderId="20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1" fillId="3" borderId="2" xfId="0" applyNumberFormat="1" applyFont="1" applyFill="1" applyBorder="1" applyAlignment="1">
      <alignment horizontal="center" vertical="center"/>
    </xf>
    <xf numFmtId="0" fontId="2" fillId="4" borderId="20" xfId="0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center" vertical="center"/>
    </xf>
    <xf numFmtId="0" fontId="1" fillId="4" borderId="2" xfId="0" applyNumberFormat="1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/>
    </xf>
    <xf numFmtId="0" fontId="2" fillId="3" borderId="6" xfId="0" applyNumberFormat="1" applyFont="1" applyFill="1" applyBorder="1" applyAlignment="1">
      <alignment horizontal="center" vertical="center"/>
    </xf>
    <xf numFmtId="0" fontId="2" fillId="3" borderId="4" xfId="0" applyNumberFormat="1" applyFont="1" applyFill="1" applyBorder="1" applyAlignment="1">
      <alignment horizontal="center" vertical="center"/>
    </xf>
    <xf numFmtId="0" fontId="1" fillId="3" borderId="5" xfId="0" applyNumberFormat="1" applyFont="1" applyFill="1" applyBorder="1" applyAlignment="1">
      <alignment horizontal="center" vertical="center"/>
    </xf>
    <xf numFmtId="0" fontId="2" fillId="4" borderId="6" xfId="0" applyNumberFormat="1" applyFont="1" applyFill="1" applyBorder="1" applyAlignment="1">
      <alignment horizontal="center" vertical="center"/>
    </xf>
    <xf numFmtId="0" fontId="2" fillId="4" borderId="4" xfId="0" applyNumberFormat="1" applyFont="1" applyFill="1" applyBorder="1" applyAlignment="1">
      <alignment horizontal="center" vertical="center"/>
    </xf>
    <xf numFmtId="0" fontId="1" fillId="4" borderId="5" xfId="0" applyNumberFormat="1" applyFont="1" applyFill="1" applyBorder="1" applyAlignment="1">
      <alignment horizontal="center" vertical="center"/>
    </xf>
    <xf numFmtId="0" fontId="1" fillId="7" borderId="5" xfId="0" applyNumberFormat="1" applyFont="1" applyFill="1" applyBorder="1" applyAlignment="1">
      <alignment horizontal="center" vertical="center"/>
    </xf>
    <xf numFmtId="0" fontId="2" fillId="2" borderId="10" xfId="0" applyNumberFormat="1" applyFont="1" applyFill="1" applyBorder="1" applyAlignment="1">
      <alignment horizontal="center" vertical="center"/>
    </xf>
    <xf numFmtId="0" fontId="2" fillId="2" borderId="8" xfId="0" applyNumberFormat="1" applyFont="1" applyFill="1" applyBorder="1" applyAlignment="1">
      <alignment horizontal="center" vertical="center"/>
    </xf>
    <xf numFmtId="0" fontId="1" fillId="2" borderId="9" xfId="0" applyNumberFormat="1" applyFont="1" applyFill="1" applyBorder="1" applyAlignment="1">
      <alignment horizontal="center" vertical="center"/>
    </xf>
    <xf numFmtId="0" fontId="2" fillId="3" borderId="10" xfId="0" applyNumberFormat="1" applyFont="1" applyFill="1" applyBorder="1" applyAlignment="1">
      <alignment horizontal="center" vertical="center"/>
    </xf>
    <xf numFmtId="0" fontId="2" fillId="3" borderId="8" xfId="0" applyNumberFormat="1" applyFont="1" applyFill="1" applyBorder="1" applyAlignment="1">
      <alignment horizontal="center" vertical="center"/>
    </xf>
    <xf numFmtId="0" fontId="1" fillId="3" borderId="9" xfId="0" applyNumberFormat="1" applyFont="1" applyFill="1" applyBorder="1" applyAlignment="1">
      <alignment horizontal="center" vertical="center"/>
    </xf>
    <xf numFmtId="0" fontId="2" fillId="4" borderId="10" xfId="0" applyNumberFormat="1" applyFont="1" applyFill="1" applyBorder="1" applyAlignment="1">
      <alignment horizontal="center" vertical="center"/>
    </xf>
    <xf numFmtId="0" fontId="2" fillId="4" borderId="8" xfId="0" applyNumberFormat="1" applyFont="1" applyFill="1" applyBorder="1" applyAlignment="1">
      <alignment horizontal="center" vertical="center"/>
    </xf>
    <xf numFmtId="0" fontId="1" fillId="4" borderId="9" xfId="0" applyNumberFormat="1" applyFont="1" applyFill="1" applyBorder="1" applyAlignment="1">
      <alignment horizontal="center" vertical="center"/>
    </xf>
    <xf numFmtId="0" fontId="1" fillId="6" borderId="7" xfId="0" applyNumberFormat="1" applyFont="1" applyFill="1" applyBorder="1" applyAlignment="1">
      <alignment horizontal="center" vertical="center"/>
    </xf>
    <xf numFmtId="0" fontId="0" fillId="0" borderId="0" xfId="0" applyNumberFormat="1"/>
    <xf numFmtId="0" fontId="1" fillId="6" borderId="2" xfId="0" applyNumberFormat="1" applyFont="1" applyFill="1" applyBorder="1" applyAlignment="1">
      <alignment horizontal="center" vertical="center"/>
    </xf>
    <xf numFmtId="0" fontId="1" fillId="7" borderId="2" xfId="0" applyNumberFormat="1" applyFont="1" applyFill="1" applyBorder="1" applyAlignment="1">
      <alignment horizontal="center" vertical="center"/>
    </xf>
    <xf numFmtId="0" fontId="1" fillId="6" borderId="5" xfId="0" applyNumberFormat="1" applyFont="1" applyFill="1" applyBorder="1" applyAlignment="1">
      <alignment horizontal="center" vertical="center"/>
    </xf>
    <xf numFmtId="0" fontId="1" fillId="7" borderId="32" xfId="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centerContinuous"/>
    </xf>
    <xf numFmtId="0" fontId="0" fillId="0" borderId="0" xfId="0" applyNumberFormat="1" applyAlignment="1">
      <alignment vertical="center"/>
    </xf>
    <xf numFmtId="0" fontId="3" fillId="0" borderId="0" xfId="0" applyNumberFormat="1" applyFont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center" vertical="center"/>
    </xf>
    <xf numFmtId="0" fontId="0" fillId="2" borderId="6" xfId="0" applyNumberFormat="1" applyFill="1" applyBorder="1" applyAlignment="1">
      <alignment horizontal="center" vertical="center" textRotation="90" wrapText="1"/>
    </xf>
    <xf numFmtId="0" fontId="0" fillId="2" borderId="4" xfId="0" applyNumberFormat="1" applyFill="1" applyBorder="1" applyAlignment="1">
      <alignment horizontal="center" vertical="center" textRotation="90" wrapText="1"/>
    </xf>
    <xf numFmtId="0" fontId="0" fillId="2" borderId="5" xfId="0" applyNumberFormat="1" applyFill="1" applyBorder="1" applyAlignment="1">
      <alignment horizontal="center" vertical="center" textRotation="90" wrapText="1"/>
    </xf>
    <xf numFmtId="0" fontId="0" fillId="0" borderId="6" xfId="0" applyNumberFormat="1" applyBorder="1" applyAlignment="1">
      <alignment horizontal="center" vertical="center" textRotation="90" wrapText="1"/>
    </xf>
    <xf numFmtId="0" fontId="0" fillId="0" borderId="5" xfId="0" applyNumberFormat="1" applyBorder="1" applyAlignment="1">
      <alignment horizontal="center" vertical="center" textRotation="90" wrapText="1"/>
    </xf>
    <xf numFmtId="0" fontId="0" fillId="3" borderId="6" xfId="0" applyNumberFormat="1" applyFill="1" applyBorder="1" applyAlignment="1">
      <alignment horizontal="center" vertical="center" textRotation="90" wrapText="1"/>
    </xf>
    <xf numFmtId="0" fontId="0" fillId="3" borderId="4" xfId="0" applyNumberFormat="1" applyFill="1" applyBorder="1" applyAlignment="1">
      <alignment horizontal="center" vertical="center" textRotation="90" wrapText="1"/>
    </xf>
    <xf numFmtId="0" fontId="0" fillId="3" borderId="5" xfId="0" applyNumberFormat="1" applyFill="1" applyBorder="1" applyAlignment="1">
      <alignment horizontal="center" vertical="center" textRotation="90" wrapText="1"/>
    </xf>
    <xf numFmtId="0" fontId="0" fillId="4" borderId="6" xfId="0" applyNumberFormat="1" applyFill="1" applyBorder="1" applyAlignment="1">
      <alignment horizontal="center" vertical="center" textRotation="90" wrapText="1"/>
    </xf>
    <xf numFmtId="0" fontId="0" fillId="4" borderId="4" xfId="0" applyNumberFormat="1" applyFill="1" applyBorder="1" applyAlignment="1">
      <alignment horizontal="center" vertical="center" textRotation="90" wrapText="1"/>
    </xf>
    <xf numFmtId="0" fontId="0" fillId="4" borderId="5" xfId="0" applyNumberFormat="1" applyFill="1" applyBorder="1" applyAlignment="1">
      <alignment horizontal="center" vertical="center" textRotation="90" wrapText="1"/>
    </xf>
    <xf numFmtId="0" fontId="0" fillId="8" borderId="6" xfId="0" applyNumberFormat="1" applyFill="1" applyBorder="1" applyAlignment="1">
      <alignment horizontal="center" vertical="center" textRotation="90" wrapText="1"/>
    </xf>
    <xf numFmtId="0" fontId="0" fillId="8" borderId="4" xfId="0" applyNumberFormat="1" applyFill="1" applyBorder="1" applyAlignment="1">
      <alignment horizontal="center" vertical="center" textRotation="90" wrapText="1"/>
    </xf>
    <xf numFmtId="0" fontId="0" fillId="8" borderId="5" xfId="0" applyNumberFormat="1" applyFill="1" applyBorder="1" applyAlignment="1">
      <alignment horizontal="center" vertical="center" textRotation="90" wrapText="1"/>
    </xf>
    <xf numFmtId="0" fontId="2" fillId="8" borderId="20" xfId="0" applyNumberFormat="1" applyFont="1" applyFill="1" applyBorder="1" applyAlignment="1">
      <alignment horizontal="center" vertical="center"/>
    </xf>
    <xf numFmtId="0" fontId="2" fillId="8" borderId="1" xfId="0" applyNumberFormat="1" applyFont="1" applyFill="1" applyBorder="1" applyAlignment="1">
      <alignment horizontal="center" vertical="center"/>
    </xf>
    <xf numFmtId="0" fontId="1" fillId="8" borderId="2" xfId="0" applyNumberFormat="1" applyFont="1" applyFill="1" applyBorder="1" applyAlignment="1">
      <alignment horizontal="center" vertical="center"/>
    </xf>
    <xf numFmtId="0" fontId="2" fillId="8" borderId="6" xfId="0" applyNumberFormat="1" applyFont="1" applyFill="1" applyBorder="1" applyAlignment="1">
      <alignment horizontal="center" vertical="center"/>
    </xf>
    <xf numFmtId="0" fontId="2" fillId="8" borderId="4" xfId="0" applyNumberFormat="1" applyFont="1" applyFill="1" applyBorder="1" applyAlignment="1">
      <alignment horizontal="center" vertical="center"/>
    </xf>
    <xf numFmtId="0" fontId="1" fillId="8" borderId="5" xfId="0" applyNumberFormat="1" applyFont="1" applyFill="1" applyBorder="1" applyAlignment="1">
      <alignment horizontal="center" vertical="center"/>
    </xf>
    <xf numFmtId="0" fontId="2" fillId="8" borderId="10" xfId="0" applyNumberFormat="1" applyFont="1" applyFill="1" applyBorder="1" applyAlignment="1">
      <alignment horizontal="center" vertical="center"/>
    </xf>
    <xf numFmtId="0" fontId="2" fillId="8" borderId="8" xfId="0" applyNumberFormat="1" applyFont="1" applyFill="1" applyBorder="1" applyAlignment="1">
      <alignment horizontal="center" vertical="center"/>
    </xf>
    <xf numFmtId="0" fontId="1" fillId="8" borderId="9" xfId="0" applyNumberFormat="1" applyFont="1" applyFill="1" applyBorder="1" applyAlignment="1">
      <alignment horizontal="center" vertical="center"/>
    </xf>
    <xf numFmtId="166" fontId="1" fillId="6" borderId="13" xfId="0" applyNumberFormat="1" applyFont="1" applyFill="1" applyBorder="1" applyAlignment="1">
      <alignment horizontal="center" vertical="center"/>
    </xf>
    <xf numFmtId="166" fontId="1" fillId="7" borderId="26" xfId="0" applyNumberFormat="1" applyFont="1" applyFill="1" applyBorder="1" applyAlignment="1">
      <alignment horizontal="center" vertical="center"/>
    </xf>
    <xf numFmtId="166" fontId="0" fillId="0" borderId="0" xfId="0" applyNumberFormat="1"/>
    <xf numFmtId="10" fontId="0" fillId="0" borderId="0" xfId="0" applyNumberFormat="1" applyAlignment="1">
      <alignment vertical="center"/>
    </xf>
    <xf numFmtId="10" fontId="0" fillId="0" borderId="0" xfId="0" applyNumberFormat="1"/>
    <xf numFmtId="165" fontId="1" fillId="0" borderId="33" xfId="0" applyFont="1" applyBorder="1" applyAlignment="1">
      <alignment vertical="center"/>
    </xf>
    <xf numFmtId="165" fontId="1" fillId="0" borderId="19" xfId="0" applyFont="1" applyBorder="1" applyAlignment="1">
      <alignment vertical="center"/>
    </xf>
    <xf numFmtId="165" fontId="1" fillId="0" borderId="40" xfId="0" applyFont="1" applyBorder="1" applyAlignment="1">
      <alignment vertical="center"/>
    </xf>
    <xf numFmtId="1" fontId="1" fillId="6" borderId="13" xfId="0" applyNumberFormat="1" applyFont="1" applyFill="1" applyBorder="1" applyAlignment="1">
      <alignment horizontal="center" vertical="center"/>
    </xf>
    <xf numFmtId="1" fontId="1" fillId="7" borderId="26" xfId="0" applyNumberFormat="1" applyFont="1" applyFill="1" applyBorder="1" applyAlignment="1">
      <alignment horizontal="center" vertical="center"/>
    </xf>
    <xf numFmtId="1" fontId="2" fillId="7" borderId="2" xfId="0" applyNumberFormat="1" applyFont="1" applyFill="1" applyBorder="1" applyAlignment="1">
      <alignment horizontal="center" vertical="center"/>
    </xf>
    <xf numFmtId="1" fontId="2" fillId="7" borderId="5" xfId="0" applyNumberFormat="1" applyFont="1" applyFill="1" applyBorder="1" applyAlignment="1">
      <alignment horizontal="center" vertical="center"/>
    </xf>
    <xf numFmtId="1" fontId="2" fillId="6" borderId="23" xfId="0" applyNumberFormat="1" applyFont="1" applyFill="1" applyBorder="1" applyAlignment="1">
      <alignment horizontal="center" vertical="center"/>
    </xf>
    <xf numFmtId="1" fontId="2" fillId="6" borderId="15" xfId="0" applyNumberFormat="1" applyFont="1" applyFill="1" applyBorder="1" applyAlignment="1">
      <alignment horizontal="center" vertical="center"/>
    </xf>
    <xf numFmtId="1" fontId="2" fillId="6" borderId="50" xfId="0" applyNumberFormat="1" applyFont="1" applyFill="1" applyBorder="1" applyAlignment="1">
      <alignment horizontal="center" vertical="center"/>
    </xf>
    <xf numFmtId="165" fontId="6" fillId="0" borderId="0" xfId="0" applyFont="1" applyAlignment="1">
      <alignment vertical="center"/>
    </xf>
    <xf numFmtId="3" fontId="2" fillId="0" borderId="23" xfId="0" applyNumberFormat="1" applyFont="1" applyBorder="1" applyAlignment="1">
      <alignment horizontal="right" vertical="center"/>
    </xf>
    <xf numFmtId="3" fontId="2" fillId="0" borderId="15" xfId="0" applyNumberFormat="1" applyFont="1" applyBorder="1" applyAlignment="1">
      <alignment horizontal="right" vertical="center"/>
    </xf>
    <xf numFmtId="1" fontId="1" fillId="5" borderId="23" xfId="0" applyNumberFormat="1" applyFont="1" applyFill="1" applyBorder="1" applyAlignment="1">
      <alignment horizontal="center" vertical="center"/>
    </xf>
    <xf numFmtId="0" fontId="1" fillId="9" borderId="2" xfId="0" applyNumberFormat="1" applyFont="1" applyFill="1" applyBorder="1" applyAlignment="1">
      <alignment horizontal="center" vertical="center"/>
    </xf>
    <xf numFmtId="0" fontId="1" fillId="9" borderId="5" xfId="0" applyNumberFormat="1" applyFont="1" applyFill="1" applyBorder="1" applyAlignment="1">
      <alignment horizontal="center" vertical="center"/>
    </xf>
    <xf numFmtId="0" fontId="1" fillId="9" borderId="32" xfId="0" applyNumberFormat="1" applyFont="1" applyFill="1" applyBorder="1" applyAlignment="1">
      <alignment horizontal="center" vertical="center"/>
    </xf>
    <xf numFmtId="1" fontId="1" fillId="9" borderId="26" xfId="0" applyNumberFormat="1" applyFont="1" applyFill="1" applyBorder="1" applyAlignment="1">
      <alignment horizontal="center" vertical="center"/>
    </xf>
    <xf numFmtId="166" fontId="1" fillId="9" borderId="26" xfId="0" applyNumberFormat="1" applyFont="1" applyFill="1" applyBorder="1" applyAlignment="1">
      <alignment horizontal="center" vertical="center"/>
    </xf>
    <xf numFmtId="1" fontId="2" fillId="9" borderId="2" xfId="0" applyNumberFormat="1" applyFont="1" applyFill="1" applyBorder="1" applyAlignment="1">
      <alignment horizontal="center" vertical="center"/>
    </xf>
    <xf numFmtId="1" fontId="2" fillId="9" borderId="5" xfId="0" applyNumberFormat="1" applyFont="1" applyFill="1" applyBorder="1" applyAlignment="1">
      <alignment horizontal="center" vertical="center"/>
    </xf>
    <xf numFmtId="1" fontId="2" fillId="8" borderId="2" xfId="0" applyNumberFormat="1" applyFont="1" applyFill="1" applyBorder="1" applyAlignment="1">
      <alignment horizontal="center" vertical="center"/>
    </xf>
    <xf numFmtId="1" fontId="2" fillId="8" borderId="5" xfId="0" applyNumberFormat="1" applyFont="1" applyFill="1" applyBorder="1" applyAlignment="1">
      <alignment horizontal="center" vertical="center"/>
    </xf>
    <xf numFmtId="1" fontId="2" fillId="9" borderId="23" xfId="0" applyNumberFormat="1" applyFont="1" applyFill="1" applyBorder="1" applyAlignment="1">
      <alignment horizontal="center" vertical="center"/>
    </xf>
    <xf numFmtId="1" fontId="2" fillId="9" borderId="15" xfId="0" applyNumberFormat="1" applyFont="1" applyFill="1" applyBorder="1" applyAlignment="1">
      <alignment horizontal="center" vertical="center"/>
    </xf>
    <xf numFmtId="1" fontId="2" fillId="9" borderId="50" xfId="0" applyNumberFormat="1" applyFont="1" applyFill="1" applyBorder="1" applyAlignment="1">
      <alignment horizontal="center" vertical="center"/>
    </xf>
    <xf numFmtId="1" fontId="1" fillId="9" borderId="13" xfId="0" applyNumberFormat="1" applyFont="1" applyFill="1" applyBorder="1" applyAlignment="1">
      <alignment horizontal="center" vertical="center"/>
    </xf>
    <xf numFmtId="166" fontId="1" fillId="9" borderId="13" xfId="0" applyNumberFormat="1" applyFont="1" applyFill="1" applyBorder="1" applyAlignment="1">
      <alignment horizontal="center" vertical="center"/>
    </xf>
    <xf numFmtId="0" fontId="0" fillId="10" borderId="6" xfId="0" applyNumberFormat="1" applyFill="1" applyBorder="1" applyAlignment="1">
      <alignment horizontal="center" vertical="center" textRotation="90" wrapText="1"/>
    </xf>
    <xf numFmtId="0" fontId="0" fillId="10" borderId="4" xfId="0" applyNumberFormat="1" applyFill="1" applyBorder="1" applyAlignment="1">
      <alignment horizontal="center" vertical="center" textRotation="90" wrapText="1"/>
    </xf>
    <xf numFmtId="0" fontId="0" fillId="10" borderId="5" xfId="0" applyNumberFormat="1" applyFill="1" applyBorder="1" applyAlignment="1">
      <alignment horizontal="center" vertical="center" textRotation="90" wrapText="1"/>
    </xf>
    <xf numFmtId="0" fontId="2" fillId="10" borderId="20" xfId="0" applyNumberFormat="1" applyFont="1" applyFill="1" applyBorder="1" applyAlignment="1">
      <alignment horizontal="center" vertical="center"/>
    </xf>
    <xf numFmtId="0" fontId="2" fillId="10" borderId="1" xfId="0" applyNumberFormat="1" applyFont="1" applyFill="1" applyBorder="1" applyAlignment="1">
      <alignment horizontal="center" vertical="center"/>
    </xf>
    <xf numFmtId="0" fontId="1" fillId="10" borderId="2" xfId="0" applyNumberFormat="1" applyFont="1" applyFill="1" applyBorder="1" applyAlignment="1">
      <alignment horizontal="center" vertical="center"/>
    </xf>
    <xf numFmtId="0" fontId="2" fillId="10" borderId="6" xfId="0" applyNumberFormat="1" applyFont="1" applyFill="1" applyBorder="1" applyAlignment="1">
      <alignment horizontal="center" vertical="center"/>
    </xf>
    <xf numFmtId="0" fontId="2" fillId="10" borderId="4" xfId="0" applyNumberFormat="1" applyFont="1" applyFill="1" applyBorder="1" applyAlignment="1">
      <alignment horizontal="center" vertical="center"/>
    </xf>
    <xf numFmtId="0" fontId="1" fillId="10" borderId="5" xfId="0" applyNumberFormat="1" applyFont="1" applyFill="1" applyBorder="1" applyAlignment="1">
      <alignment horizontal="center" vertical="center"/>
    </xf>
    <xf numFmtId="165" fontId="7" fillId="5" borderId="11" xfId="0" applyFont="1" applyFill="1" applyBorder="1" applyAlignment="1">
      <alignment vertical="center"/>
    </xf>
    <xf numFmtId="165" fontId="8" fillId="5" borderId="12" xfId="0" applyFont="1" applyFill="1" applyBorder="1"/>
    <xf numFmtId="1" fontId="9" fillId="6" borderId="13" xfId="0" applyNumberFormat="1" applyFont="1" applyFill="1" applyBorder="1" applyAlignment="1">
      <alignment horizontal="center" vertical="center"/>
    </xf>
    <xf numFmtId="1" fontId="9" fillId="7" borderId="26" xfId="0" applyNumberFormat="1" applyFont="1" applyFill="1" applyBorder="1" applyAlignment="1">
      <alignment horizontal="center" vertical="center"/>
    </xf>
    <xf numFmtId="1" fontId="9" fillId="9" borderId="26" xfId="0" applyNumberFormat="1" applyFont="1" applyFill="1" applyBorder="1" applyAlignment="1">
      <alignment horizontal="center" vertical="center"/>
    </xf>
    <xf numFmtId="166" fontId="9" fillId="6" borderId="13" xfId="0" applyNumberFormat="1" applyFont="1" applyFill="1" applyBorder="1" applyAlignment="1">
      <alignment horizontal="center" vertical="center"/>
    </xf>
    <xf numFmtId="166" fontId="9" fillId="7" borderId="26" xfId="0" applyNumberFormat="1" applyFont="1" applyFill="1" applyBorder="1" applyAlignment="1">
      <alignment horizontal="center" vertical="center"/>
    </xf>
    <xf numFmtId="166" fontId="9" fillId="9" borderId="26" xfId="0" applyNumberFormat="1" applyFont="1" applyFill="1" applyBorder="1" applyAlignment="1">
      <alignment horizontal="center" vertical="center"/>
    </xf>
    <xf numFmtId="0" fontId="2" fillId="11" borderId="6" xfId="0" applyNumberFormat="1" applyFont="1" applyFill="1" applyBorder="1" applyAlignment="1">
      <alignment horizontal="center" vertical="center"/>
    </xf>
    <xf numFmtId="0" fontId="2" fillId="11" borderId="4" xfId="0" applyNumberFormat="1" applyFont="1" applyFill="1" applyBorder="1" applyAlignment="1">
      <alignment horizontal="center" vertical="center"/>
    </xf>
    <xf numFmtId="0" fontId="1" fillId="11" borderId="5" xfId="0" applyNumberFormat="1" applyFont="1" applyFill="1" applyBorder="1" applyAlignment="1">
      <alignment horizontal="center" vertical="center"/>
    </xf>
    <xf numFmtId="0" fontId="2" fillId="10" borderId="10" xfId="0" applyNumberFormat="1" applyFont="1" applyFill="1" applyBorder="1" applyAlignment="1">
      <alignment horizontal="center" vertical="center"/>
    </xf>
    <xf numFmtId="0" fontId="2" fillId="10" borderId="8" xfId="0" applyNumberFormat="1" applyFont="1" applyFill="1" applyBorder="1" applyAlignment="1">
      <alignment horizontal="center" vertical="center"/>
    </xf>
    <xf numFmtId="0" fontId="1" fillId="10" borderId="9" xfId="0" applyNumberFormat="1" applyFont="1" applyFill="1" applyBorder="1" applyAlignment="1">
      <alignment horizontal="center" vertical="center"/>
    </xf>
    <xf numFmtId="0" fontId="0" fillId="12" borderId="30" xfId="0" applyNumberFormat="1" applyFill="1" applyBorder="1" applyAlignment="1">
      <alignment horizontal="center" vertical="center" textRotation="90" wrapText="1"/>
    </xf>
    <xf numFmtId="0" fontId="0" fillId="12" borderId="28" xfId="0" applyNumberFormat="1" applyFill="1" applyBorder="1" applyAlignment="1">
      <alignment horizontal="center" vertical="center" textRotation="90" wrapText="1"/>
    </xf>
    <xf numFmtId="0" fontId="0" fillId="12" borderId="18" xfId="0" applyNumberFormat="1" applyFill="1" applyBorder="1" applyAlignment="1">
      <alignment horizontal="center" vertical="center" textRotation="90" wrapText="1"/>
    </xf>
    <xf numFmtId="0" fontId="0" fillId="12" borderId="29" xfId="0" applyNumberFormat="1" applyFill="1" applyBorder="1" applyAlignment="1">
      <alignment horizontal="center" vertical="center" textRotation="90" wrapText="1"/>
    </xf>
    <xf numFmtId="164" fontId="2" fillId="12" borderId="20" xfId="0" applyNumberFormat="1" applyFont="1" applyFill="1" applyBorder="1" applyAlignment="1">
      <alignment horizontal="center" vertical="center"/>
    </xf>
    <xf numFmtId="0" fontId="1" fillId="12" borderId="1" xfId="0" applyNumberFormat="1" applyFont="1" applyFill="1" applyBorder="1" applyAlignment="1">
      <alignment horizontal="center" vertical="center"/>
    </xf>
    <xf numFmtId="164" fontId="0" fillId="12" borderId="28" xfId="0" applyNumberFormat="1" applyFill="1" applyBorder="1" applyAlignment="1" applyProtection="1">
      <alignment horizontal="center"/>
      <protection hidden="1"/>
    </xf>
    <xf numFmtId="0" fontId="1" fillId="12" borderId="2" xfId="0" applyNumberFormat="1" applyFont="1" applyFill="1" applyBorder="1" applyAlignment="1">
      <alignment horizontal="center" vertical="center"/>
    </xf>
    <xf numFmtId="164" fontId="2" fillId="12" borderId="6" xfId="0" applyNumberFormat="1" applyFont="1" applyFill="1" applyBorder="1" applyAlignment="1">
      <alignment horizontal="center" vertical="center"/>
    </xf>
    <xf numFmtId="0" fontId="1" fillId="12" borderId="4" xfId="0" applyNumberFormat="1" applyFont="1" applyFill="1" applyBorder="1" applyAlignment="1">
      <alignment horizontal="center" vertical="center"/>
    </xf>
    <xf numFmtId="164" fontId="0" fillId="12" borderId="4" xfId="0" applyNumberFormat="1" applyFill="1" applyBorder="1" applyAlignment="1" applyProtection="1">
      <alignment horizontal="center"/>
      <protection hidden="1"/>
    </xf>
    <xf numFmtId="0" fontId="1" fillId="12" borderId="5" xfId="0" applyNumberFormat="1" applyFont="1" applyFill="1" applyBorder="1" applyAlignment="1">
      <alignment horizontal="center" vertical="center"/>
    </xf>
    <xf numFmtId="0" fontId="1" fillId="12" borderId="8" xfId="0" applyNumberFormat="1" applyFont="1" applyFill="1" applyBorder="1" applyAlignment="1">
      <alignment horizontal="center" vertical="center"/>
    </xf>
    <xf numFmtId="164" fontId="0" fillId="12" borderId="18" xfId="0" applyNumberFormat="1" applyFill="1" applyBorder="1" applyAlignment="1" applyProtection="1">
      <alignment horizontal="center"/>
      <protection hidden="1"/>
    </xf>
    <xf numFmtId="0" fontId="1" fillId="12" borderId="9" xfId="0" applyNumberFormat="1" applyFont="1" applyFill="1" applyBorder="1" applyAlignment="1">
      <alignment horizontal="center" vertical="center"/>
    </xf>
    <xf numFmtId="164" fontId="0" fillId="12" borderId="8" xfId="0" applyNumberFormat="1" applyFill="1" applyBorder="1" applyAlignment="1" applyProtection="1">
      <alignment horizontal="center"/>
      <protection hidden="1"/>
    </xf>
    <xf numFmtId="0" fontId="0" fillId="12" borderId="51" xfId="0" applyNumberFormat="1" applyFill="1" applyBorder="1" applyAlignment="1">
      <alignment horizontal="center" vertical="center" textRotation="90" wrapText="1"/>
    </xf>
    <xf numFmtId="164" fontId="2" fillId="12" borderId="53" xfId="0" applyNumberFormat="1" applyFont="1" applyFill="1" applyBorder="1" applyAlignment="1">
      <alignment horizontal="center" vertical="center"/>
    </xf>
    <xf numFmtId="0" fontId="1" fillId="12" borderId="18" xfId="0" applyNumberFormat="1" applyFont="1" applyFill="1" applyBorder="1" applyAlignment="1">
      <alignment horizontal="center" vertical="center"/>
    </xf>
    <xf numFmtId="0" fontId="1" fillId="12" borderId="47" xfId="0" applyNumberFormat="1" applyFont="1" applyFill="1" applyBorder="1" applyAlignment="1">
      <alignment horizontal="center" vertical="center"/>
    </xf>
    <xf numFmtId="0" fontId="1" fillId="12" borderId="14" xfId="0" applyNumberFormat="1" applyFont="1" applyFill="1" applyBorder="1" applyAlignment="1">
      <alignment horizontal="center" vertical="center"/>
    </xf>
    <xf numFmtId="1" fontId="9" fillId="8" borderId="13" xfId="0" applyNumberFormat="1" applyFont="1" applyFill="1" applyBorder="1" applyAlignment="1">
      <alignment horizontal="center" vertical="center"/>
    </xf>
    <xf numFmtId="166" fontId="9" fillId="8" borderId="13" xfId="0" applyNumberFormat="1" applyFont="1" applyFill="1" applyBorder="1" applyAlignment="1">
      <alignment horizontal="center" vertical="center"/>
    </xf>
    <xf numFmtId="1" fontId="1" fillId="8" borderId="13" xfId="0" applyNumberFormat="1" applyFont="1" applyFill="1" applyBorder="1" applyAlignment="1">
      <alignment horizontal="center" vertical="center"/>
    </xf>
    <xf numFmtId="166" fontId="1" fillId="8" borderId="13" xfId="0" applyNumberFormat="1" applyFont="1" applyFill="1" applyBorder="1" applyAlignment="1">
      <alignment horizontal="center" vertical="center"/>
    </xf>
    <xf numFmtId="3" fontId="2" fillId="12" borderId="45" xfId="0" applyNumberFormat="1" applyFont="1" applyFill="1" applyBorder="1" applyAlignment="1">
      <alignment horizontal="center" vertical="center"/>
    </xf>
    <xf numFmtId="3" fontId="2" fillId="12" borderId="3" xfId="0" applyNumberFormat="1" applyFont="1" applyFill="1" applyBorder="1" applyAlignment="1">
      <alignment horizontal="center" vertical="center"/>
    </xf>
    <xf numFmtId="3" fontId="2" fillId="12" borderId="52" xfId="0" applyNumberFormat="1" applyFont="1" applyFill="1" applyBorder="1" applyAlignment="1">
      <alignment horizontal="center" vertical="center"/>
    </xf>
    <xf numFmtId="3" fontId="2" fillId="12" borderId="1" xfId="0" applyNumberFormat="1" applyFont="1" applyFill="1" applyBorder="1" applyAlignment="1">
      <alignment horizontal="center" vertical="center"/>
    </xf>
    <xf numFmtId="3" fontId="2" fillId="12" borderId="4" xfId="0" applyNumberFormat="1" applyFont="1" applyFill="1" applyBorder="1" applyAlignment="1">
      <alignment horizontal="center" vertical="center"/>
    </xf>
    <xf numFmtId="3" fontId="2" fillId="12" borderId="18" xfId="0" applyNumberFormat="1" applyFont="1" applyFill="1" applyBorder="1" applyAlignment="1">
      <alignment horizontal="center" vertical="center"/>
    </xf>
    <xf numFmtId="166" fontId="2" fillId="6" borderId="23" xfId="0" applyNumberFormat="1" applyFont="1" applyFill="1" applyBorder="1" applyAlignment="1">
      <alignment horizontal="center" vertical="center"/>
    </xf>
    <xf numFmtId="166" fontId="2" fillId="7" borderId="2" xfId="0" applyNumberFormat="1" applyFont="1" applyFill="1" applyBorder="1" applyAlignment="1">
      <alignment horizontal="center" vertical="center"/>
    </xf>
    <xf numFmtId="166" fontId="2" fillId="8" borderId="2" xfId="0" applyNumberFormat="1" applyFont="1" applyFill="1" applyBorder="1" applyAlignment="1">
      <alignment horizontal="center" vertical="center"/>
    </xf>
    <xf numFmtId="166" fontId="2" fillId="9" borderId="2" xfId="0" applyNumberFormat="1" applyFont="1" applyFill="1" applyBorder="1" applyAlignment="1">
      <alignment horizontal="center" vertical="center"/>
    </xf>
    <xf numFmtId="166" fontId="2" fillId="6" borderId="15" xfId="0" applyNumberFormat="1" applyFont="1" applyFill="1" applyBorder="1" applyAlignment="1">
      <alignment horizontal="center" vertical="center"/>
    </xf>
    <xf numFmtId="166" fontId="2" fillId="7" borderId="5" xfId="0" applyNumberFormat="1" applyFont="1" applyFill="1" applyBorder="1" applyAlignment="1">
      <alignment horizontal="center" vertical="center"/>
    </xf>
    <xf numFmtId="166" fontId="2" fillId="8" borderId="5" xfId="0" applyNumberFormat="1" applyFont="1" applyFill="1" applyBorder="1" applyAlignment="1">
      <alignment horizontal="center" vertical="center"/>
    </xf>
    <xf numFmtId="166" fontId="2" fillId="9" borderId="5" xfId="0" applyNumberFormat="1" applyFont="1" applyFill="1" applyBorder="1" applyAlignment="1">
      <alignment horizontal="center" vertical="center"/>
    </xf>
    <xf numFmtId="165" fontId="1" fillId="0" borderId="42" xfId="0" applyFont="1" applyBorder="1" applyAlignment="1">
      <alignment vertical="center"/>
    </xf>
    <xf numFmtId="3" fontId="2" fillId="0" borderId="50" xfId="0" applyNumberFormat="1" applyFont="1" applyBorder="1" applyAlignment="1">
      <alignment horizontal="right" vertical="center"/>
    </xf>
    <xf numFmtId="166" fontId="2" fillId="6" borderId="50" xfId="0" applyNumberFormat="1" applyFont="1" applyFill="1" applyBorder="1" applyAlignment="1">
      <alignment horizontal="center" vertical="center"/>
    </xf>
    <xf numFmtId="166" fontId="2" fillId="7" borderId="54" xfId="0" applyNumberFormat="1" applyFont="1" applyFill="1" applyBorder="1" applyAlignment="1">
      <alignment horizontal="center" vertical="center"/>
    </xf>
    <xf numFmtId="166" fontId="2" fillId="8" borderId="54" xfId="0" applyNumberFormat="1" applyFont="1" applyFill="1" applyBorder="1" applyAlignment="1">
      <alignment horizontal="center" vertical="center"/>
    </xf>
    <xf numFmtId="166" fontId="2" fillId="9" borderId="54" xfId="0" applyNumberFormat="1" applyFont="1" applyFill="1" applyBorder="1" applyAlignment="1">
      <alignment horizontal="center" vertical="center"/>
    </xf>
    <xf numFmtId="1" fontId="1" fillId="3" borderId="11" xfId="0" applyNumberFormat="1" applyFont="1" applyFill="1" applyBorder="1" applyAlignment="1">
      <alignment horizontal="center" vertical="center"/>
    </xf>
    <xf numFmtId="1" fontId="1" fillId="3" borderId="12" xfId="0" applyNumberFormat="1" applyFont="1" applyFill="1" applyBorder="1" applyAlignment="1">
      <alignment horizontal="center" vertical="center"/>
    </xf>
    <xf numFmtId="1" fontId="1" fillId="3" borderId="26" xfId="0" applyNumberFormat="1" applyFont="1" applyFill="1" applyBorder="1" applyAlignment="1">
      <alignment horizontal="center" vertical="center"/>
    </xf>
    <xf numFmtId="1" fontId="1" fillId="4" borderId="11" xfId="0" applyNumberFormat="1" applyFont="1" applyFill="1" applyBorder="1" applyAlignment="1">
      <alignment horizontal="center" vertical="center"/>
    </xf>
    <xf numFmtId="1" fontId="1" fillId="4" borderId="12" xfId="0" applyNumberFormat="1" applyFont="1" applyFill="1" applyBorder="1" applyAlignment="1">
      <alignment horizontal="center" vertical="center"/>
    </xf>
    <xf numFmtId="1" fontId="1" fillId="4" borderId="26" xfId="0" applyNumberFormat="1" applyFont="1" applyFill="1" applyBorder="1" applyAlignment="1">
      <alignment horizontal="center" vertical="center"/>
    </xf>
    <xf numFmtId="1" fontId="1" fillId="10" borderId="13" xfId="0" applyNumberFormat="1" applyFont="1" applyFill="1" applyBorder="1" applyAlignment="1">
      <alignment horizontal="center" vertical="center"/>
    </xf>
    <xf numFmtId="166" fontId="1" fillId="2" borderId="11" xfId="0" applyNumberFormat="1" applyFont="1" applyFill="1" applyBorder="1" applyAlignment="1">
      <alignment horizontal="center" vertical="center"/>
    </xf>
    <xf numFmtId="166" fontId="1" fillId="2" borderId="12" xfId="0" applyNumberFormat="1" applyFont="1" applyFill="1" applyBorder="1" applyAlignment="1">
      <alignment horizontal="center" vertical="center"/>
    </xf>
    <xf numFmtId="166" fontId="1" fillId="2" borderId="26" xfId="0" applyNumberFormat="1" applyFont="1" applyFill="1" applyBorder="1" applyAlignment="1">
      <alignment horizontal="center" vertical="center"/>
    </xf>
    <xf numFmtId="166" fontId="1" fillId="12" borderId="11" xfId="0" applyNumberFormat="1" applyFont="1" applyFill="1" applyBorder="1" applyAlignment="1">
      <alignment horizontal="center" vertical="center"/>
    </xf>
    <xf numFmtId="166" fontId="1" fillId="12" borderId="35" xfId="0" applyNumberFormat="1" applyFont="1" applyFill="1" applyBorder="1" applyAlignment="1">
      <alignment horizontal="center" vertical="center"/>
    </xf>
    <xf numFmtId="166" fontId="1" fillId="0" borderId="11" xfId="0" applyNumberFormat="1" applyFont="1" applyBorder="1" applyAlignment="1">
      <alignment horizontal="center" vertical="center"/>
    </xf>
    <xf numFmtId="166" fontId="1" fillId="0" borderId="26" xfId="0" applyNumberFormat="1" applyFont="1" applyBorder="1" applyAlignment="1">
      <alignment horizontal="center" vertical="center"/>
    </xf>
    <xf numFmtId="166" fontId="1" fillId="3" borderId="11" xfId="0" applyNumberFormat="1" applyFont="1" applyFill="1" applyBorder="1" applyAlignment="1">
      <alignment horizontal="center" vertical="center"/>
    </xf>
    <xf numFmtId="166" fontId="1" fillId="3" borderId="12" xfId="0" applyNumberFormat="1" applyFont="1" applyFill="1" applyBorder="1" applyAlignment="1">
      <alignment horizontal="center" vertical="center"/>
    </xf>
    <xf numFmtId="166" fontId="1" fillId="3" borderId="26" xfId="0" applyNumberFormat="1" applyFont="1" applyFill="1" applyBorder="1" applyAlignment="1">
      <alignment horizontal="center" vertical="center"/>
    </xf>
    <xf numFmtId="166" fontId="1" fillId="4" borderId="11" xfId="0" applyNumberFormat="1" applyFont="1" applyFill="1" applyBorder="1" applyAlignment="1">
      <alignment horizontal="center" vertical="center"/>
    </xf>
    <xf numFmtId="166" fontId="1" fillId="4" borderId="12" xfId="0" applyNumberFormat="1" applyFont="1" applyFill="1" applyBorder="1" applyAlignment="1">
      <alignment horizontal="center" vertical="center"/>
    </xf>
    <xf numFmtId="166" fontId="1" fillId="4" borderId="26" xfId="0" applyNumberFormat="1" applyFont="1" applyFill="1" applyBorder="1" applyAlignment="1">
      <alignment horizontal="center" vertical="center"/>
    </xf>
    <xf numFmtId="166" fontId="1" fillId="10" borderId="13" xfId="0" applyNumberFormat="1" applyFont="1" applyFill="1" applyBorder="1" applyAlignment="1">
      <alignment horizontal="center" vertical="center"/>
    </xf>
    <xf numFmtId="1" fontId="1" fillId="2" borderId="11" xfId="0" applyNumberFormat="1" applyFont="1" applyFill="1" applyBorder="1" applyAlignment="1">
      <alignment horizontal="center" vertical="center"/>
    </xf>
    <xf numFmtId="1" fontId="1" fillId="2" borderId="12" xfId="0" applyNumberFormat="1" applyFont="1" applyFill="1" applyBorder="1" applyAlignment="1">
      <alignment horizontal="center" vertical="center"/>
    </xf>
    <xf numFmtId="1" fontId="1" fillId="2" borderId="26" xfId="0" applyNumberFormat="1" applyFont="1" applyFill="1" applyBorder="1" applyAlignment="1">
      <alignment horizontal="center" vertical="center"/>
    </xf>
    <xf numFmtId="1" fontId="1" fillId="12" borderId="11" xfId="0" applyNumberFormat="1" applyFont="1" applyFill="1" applyBorder="1" applyAlignment="1">
      <alignment horizontal="center" vertical="center"/>
    </xf>
    <xf numFmtId="1" fontId="1" fillId="12" borderId="35" xfId="0" applyNumberFormat="1" applyFont="1" applyFill="1" applyBorder="1" applyAlignment="1">
      <alignment horizontal="center" vertical="center"/>
    </xf>
    <xf numFmtId="1" fontId="1" fillId="0" borderId="11" xfId="0" applyNumberFormat="1" applyFont="1" applyBorder="1" applyAlignment="1">
      <alignment horizontal="center" vertical="center"/>
    </xf>
    <xf numFmtId="1" fontId="1" fillId="0" borderId="26" xfId="0" applyNumberFormat="1" applyFont="1" applyBorder="1" applyAlignment="1">
      <alignment horizontal="center" vertical="center"/>
    </xf>
    <xf numFmtId="1" fontId="1" fillId="12" borderId="49" xfId="0" applyNumberFormat="1" applyFont="1" applyFill="1" applyBorder="1" applyAlignment="1" applyProtection="1">
      <alignment horizontal="center" vertical="center"/>
      <protection hidden="1"/>
    </xf>
    <xf numFmtId="1" fontId="1" fillId="12" borderId="26" xfId="0" applyNumberFormat="1" applyFont="1" applyFill="1" applyBorder="1" applyAlignment="1" applyProtection="1">
      <alignment horizontal="center" vertical="center"/>
      <protection hidden="1"/>
    </xf>
    <xf numFmtId="166" fontId="1" fillId="12" borderId="49" xfId="0" applyNumberFormat="1" applyFont="1" applyFill="1" applyBorder="1" applyAlignment="1" applyProtection="1">
      <alignment horizontal="center" vertical="center"/>
      <protection hidden="1"/>
    </xf>
    <xf numFmtId="166" fontId="1" fillId="12" borderId="26" xfId="0" applyNumberFormat="1" applyFont="1" applyFill="1" applyBorder="1" applyAlignment="1" applyProtection="1">
      <alignment horizontal="center" vertical="center"/>
      <protection hidden="1"/>
    </xf>
    <xf numFmtId="1" fontId="2" fillId="2" borderId="42" xfId="0" applyNumberFormat="1" applyFont="1" applyFill="1" applyBorder="1" applyAlignment="1">
      <alignment horizontal="center" vertical="center"/>
    </xf>
    <xf numFmtId="1" fontId="2" fillId="2" borderId="43" xfId="0" applyNumberFormat="1" applyFont="1" applyFill="1" applyBorder="1" applyAlignment="1">
      <alignment horizontal="center" vertical="center"/>
    </xf>
    <xf numFmtId="1" fontId="2" fillId="2" borderId="44" xfId="0" applyNumberFormat="1" applyFont="1" applyFill="1" applyBorder="1" applyAlignment="1">
      <alignment horizontal="center" vertical="center"/>
    </xf>
    <xf numFmtId="1" fontId="2" fillId="12" borderId="42" xfId="0" applyNumberFormat="1" applyFont="1" applyFill="1" applyBorder="1" applyAlignment="1">
      <alignment horizontal="center" vertical="center"/>
    </xf>
    <xf numFmtId="1" fontId="2" fillId="12" borderId="46" xfId="0" applyNumberFormat="1" applyFont="1" applyFill="1" applyBorder="1" applyAlignment="1">
      <alignment horizontal="center" vertical="center"/>
    </xf>
    <xf numFmtId="1" fontId="2" fillId="0" borderId="42" xfId="0" applyNumberFormat="1" applyFont="1" applyBorder="1" applyAlignment="1">
      <alignment horizontal="center" vertical="center"/>
    </xf>
    <xf numFmtId="1" fontId="2" fillId="0" borderId="44" xfId="0" applyNumberFormat="1" applyFont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2" fillId="3" borderId="43" xfId="0" applyNumberFormat="1" applyFont="1" applyFill="1" applyBorder="1" applyAlignment="1">
      <alignment horizontal="center" vertical="center"/>
    </xf>
    <xf numFmtId="1" fontId="2" fillId="3" borderId="44" xfId="0" applyNumberFormat="1" applyFont="1" applyFill="1" applyBorder="1" applyAlignment="1">
      <alignment horizontal="center" vertical="center"/>
    </xf>
    <xf numFmtId="1" fontId="2" fillId="4" borderId="42" xfId="0" applyNumberFormat="1" applyFont="1" applyFill="1" applyBorder="1" applyAlignment="1">
      <alignment horizontal="center" vertical="center"/>
    </xf>
    <xf numFmtId="1" fontId="2" fillId="4" borderId="43" xfId="0" applyNumberFormat="1" applyFont="1" applyFill="1" applyBorder="1" applyAlignment="1">
      <alignment horizontal="center" vertical="center"/>
    </xf>
    <xf numFmtId="1" fontId="2" fillId="4" borderId="44" xfId="0" applyNumberFormat="1" applyFont="1" applyFill="1" applyBorder="1" applyAlignment="1">
      <alignment horizontal="center" vertical="center"/>
    </xf>
    <xf numFmtId="1" fontId="2" fillId="10" borderId="42" xfId="0" applyNumberFormat="1" applyFont="1" applyFill="1" applyBorder="1" applyAlignment="1">
      <alignment horizontal="center" vertical="center"/>
    </xf>
    <xf numFmtId="1" fontId="2" fillId="10" borderId="43" xfId="0" applyNumberFormat="1" applyFont="1" applyFill="1" applyBorder="1" applyAlignment="1">
      <alignment horizontal="center" vertical="center"/>
    </xf>
    <xf numFmtId="1" fontId="2" fillId="10" borderId="44" xfId="0" applyNumberFormat="1" applyFont="1" applyFill="1" applyBorder="1" applyAlignment="1">
      <alignment horizontal="center" vertical="center"/>
    </xf>
    <xf numFmtId="1" fontId="2" fillId="2" borderId="19" xfId="0" applyNumberFormat="1" applyFont="1" applyFill="1" applyBorder="1" applyAlignment="1">
      <alignment horizontal="center" vertical="center"/>
    </xf>
    <xf numFmtId="1" fontId="2" fillId="2" borderId="41" xfId="0" applyNumberFormat="1" applyFont="1" applyFill="1" applyBorder="1" applyAlignment="1">
      <alignment horizontal="center" vertical="center"/>
    </xf>
    <xf numFmtId="1" fontId="2" fillId="2" borderId="17" xfId="0" applyNumberFormat="1" applyFont="1" applyFill="1" applyBorder="1" applyAlignment="1">
      <alignment horizontal="center" vertical="center"/>
    </xf>
    <xf numFmtId="1" fontId="2" fillId="12" borderId="19" xfId="0" applyNumberFormat="1" applyFont="1" applyFill="1" applyBorder="1" applyAlignment="1">
      <alignment horizontal="center" vertical="center"/>
    </xf>
    <xf numFmtId="1" fontId="2" fillId="12" borderId="3" xfId="0" applyNumberFormat="1" applyFont="1" applyFill="1" applyBorder="1" applyAlignment="1">
      <alignment horizontal="center" vertical="center"/>
    </xf>
    <xf numFmtId="1" fontId="2" fillId="0" borderId="19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1" fontId="2" fillId="12" borderId="43" xfId="0" applyNumberFormat="1" applyFont="1" applyFill="1" applyBorder="1" applyAlignment="1">
      <alignment horizontal="center" vertical="center"/>
    </xf>
    <xf numFmtId="1" fontId="0" fillId="12" borderId="48" xfId="0" applyNumberFormat="1" applyFill="1" applyBorder="1" applyAlignment="1" applyProtection="1">
      <alignment horizontal="center" vertical="center"/>
      <protection hidden="1"/>
    </xf>
    <xf numFmtId="1" fontId="0" fillId="12" borderId="44" xfId="0" applyNumberFormat="1" applyFill="1" applyBorder="1" applyAlignment="1" applyProtection="1">
      <alignment horizontal="center" vertical="center"/>
      <protection hidden="1"/>
    </xf>
    <xf numFmtId="1" fontId="2" fillId="3" borderId="19" xfId="0" applyNumberFormat="1" applyFont="1" applyFill="1" applyBorder="1" applyAlignment="1">
      <alignment horizontal="center" vertical="center"/>
    </xf>
    <xf numFmtId="1" fontId="2" fillId="3" borderId="41" xfId="0" applyNumberFormat="1" applyFont="1" applyFill="1" applyBorder="1" applyAlignment="1">
      <alignment horizontal="center" vertical="center"/>
    </xf>
    <xf numFmtId="1" fontId="2" fillId="3" borderId="17" xfId="0" applyNumberFormat="1" applyFont="1" applyFill="1" applyBorder="1" applyAlignment="1">
      <alignment horizontal="center" vertical="center"/>
    </xf>
    <xf numFmtId="1" fontId="2" fillId="4" borderId="19" xfId="0" applyNumberFormat="1" applyFont="1" applyFill="1" applyBorder="1" applyAlignment="1">
      <alignment horizontal="center" vertical="center"/>
    </xf>
    <xf numFmtId="1" fontId="2" fillId="4" borderId="41" xfId="0" applyNumberFormat="1" applyFont="1" applyFill="1" applyBorder="1" applyAlignment="1">
      <alignment horizontal="center" vertical="center"/>
    </xf>
    <xf numFmtId="1" fontId="2" fillId="4" borderId="17" xfId="0" applyNumberFormat="1" applyFont="1" applyFill="1" applyBorder="1" applyAlignment="1">
      <alignment horizontal="center" vertical="center"/>
    </xf>
    <xf numFmtId="1" fontId="2" fillId="10" borderId="19" xfId="0" applyNumberFormat="1" applyFont="1" applyFill="1" applyBorder="1" applyAlignment="1">
      <alignment horizontal="center" vertical="center"/>
    </xf>
    <xf numFmtId="1" fontId="2" fillId="10" borderId="41" xfId="0" applyNumberFormat="1" applyFont="1" applyFill="1" applyBorder="1" applyAlignment="1">
      <alignment horizontal="center" vertical="center"/>
    </xf>
    <xf numFmtId="1" fontId="2" fillId="10" borderId="17" xfId="0" applyNumberFormat="1" applyFont="1" applyFill="1" applyBorder="1" applyAlignment="1">
      <alignment horizontal="center" vertical="center"/>
    </xf>
    <xf numFmtId="1" fontId="2" fillId="2" borderId="33" xfId="0" applyNumberFormat="1" applyFont="1" applyFill="1" applyBorder="1" applyAlignment="1">
      <alignment horizontal="center" vertical="center"/>
    </xf>
    <xf numFmtId="1" fontId="2" fillId="2" borderId="34" xfId="0" applyNumberFormat="1" applyFont="1" applyFill="1" applyBorder="1" applyAlignment="1">
      <alignment horizontal="center" vertical="center"/>
    </xf>
    <xf numFmtId="1" fontId="2" fillId="2" borderId="31" xfId="0" applyNumberFormat="1" applyFont="1" applyFill="1" applyBorder="1" applyAlignment="1">
      <alignment horizontal="center" vertical="center"/>
    </xf>
    <xf numFmtId="1" fontId="2" fillId="12" borderId="33" xfId="0" applyNumberFormat="1" applyFont="1" applyFill="1" applyBorder="1" applyAlignment="1">
      <alignment horizontal="center" vertical="center"/>
    </xf>
    <xf numFmtId="1" fontId="2" fillId="12" borderId="45" xfId="0" applyNumberFormat="1" applyFont="1" applyFill="1" applyBorder="1" applyAlignment="1">
      <alignment horizontal="center" vertical="center"/>
    </xf>
    <xf numFmtId="165" fontId="4" fillId="0" borderId="21" xfId="0" applyFont="1" applyBorder="1" applyAlignment="1">
      <alignment horizontal="center" vertical="center" wrapText="1"/>
    </xf>
    <xf numFmtId="165" fontId="4" fillId="0" borderId="22" xfId="0" applyFont="1" applyBorder="1" applyAlignment="1">
      <alignment horizontal="center" vertical="center" wrapText="1"/>
    </xf>
    <xf numFmtId="0" fontId="0" fillId="0" borderId="21" xfId="0" applyNumberFormat="1" applyBorder="1" applyAlignment="1">
      <alignment horizontal="center" vertical="center" textRotation="90" wrapText="1"/>
    </xf>
    <xf numFmtId="0" fontId="0" fillId="0" borderId="22" xfId="0" applyNumberFormat="1" applyBorder="1" applyAlignment="1">
      <alignment horizontal="center" vertical="center" textRotation="90" wrapText="1"/>
    </xf>
    <xf numFmtId="0" fontId="3" fillId="2" borderId="24" xfId="0" applyNumberFormat="1" applyFont="1" applyFill="1" applyBorder="1" applyAlignment="1">
      <alignment horizontal="center" vertical="center"/>
    </xf>
    <xf numFmtId="0" fontId="3" fillId="2" borderId="16" xfId="0" applyNumberFormat="1" applyFont="1" applyFill="1" applyBorder="1" applyAlignment="1">
      <alignment horizontal="center" vertical="center"/>
    </xf>
    <xf numFmtId="0" fontId="3" fillId="2" borderId="25" xfId="0" applyNumberFormat="1" applyFont="1" applyFill="1" applyBorder="1" applyAlignment="1">
      <alignment horizontal="center" vertical="center"/>
    </xf>
    <xf numFmtId="0" fontId="3" fillId="2" borderId="38" xfId="0" applyNumberFormat="1" applyFont="1" applyFill="1" applyBorder="1" applyAlignment="1">
      <alignment horizontal="center" vertical="center"/>
    </xf>
    <xf numFmtId="0" fontId="3" fillId="2" borderId="36" xfId="0" applyNumberFormat="1" applyFont="1" applyFill="1" applyBorder="1" applyAlignment="1">
      <alignment horizontal="center" vertical="center"/>
    </xf>
    <xf numFmtId="0" fontId="3" fillId="2" borderId="37" xfId="0" applyNumberFormat="1" applyFont="1" applyFill="1" applyBorder="1" applyAlignment="1">
      <alignment horizontal="center" vertical="center"/>
    </xf>
    <xf numFmtId="0" fontId="3" fillId="0" borderId="24" xfId="0" applyNumberFormat="1" applyFont="1" applyBorder="1" applyAlignment="1">
      <alignment horizontal="center" vertical="center" wrapText="1"/>
    </xf>
    <xf numFmtId="0" fontId="3" fillId="0" borderId="25" xfId="0" applyNumberFormat="1" applyFont="1" applyBorder="1" applyAlignment="1">
      <alignment horizontal="center" vertical="center" wrapText="1"/>
    </xf>
    <xf numFmtId="0" fontId="3" fillId="0" borderId="38" xfId="0" applyNumberFormat="1" applyFont="1" applyBorder="1" applyAlignment="1">
      <alignment horizontal="center" vertical="center" wrapText="1"/>
    </xf>
    <xf numFmtId="0" fontId="3" fillId="0" borderId="37" xfId="0" applyNumberFormat="1" applyFont="1" applyBorder="1" applyAlignment="1">
      <alignment horizontal="center" vertical="center" wrapText="1"/>
    </xf>
    <xf numFmtId="0" fontId="3" fillId="3" borderId="24" xfId="0" applyNumberFormat="1" applyFont="1" applyFill="1" applyBorder="1" applyAlignment="1">
      <alignment horizontal="center" vertical="center" wrapText="1"/>
    </xf>
    <xf numFmtId="0" fontId="3" fillId="3" borderId="16" xfId="0" applyNumberFormat="1" applyFont="1" applyFill="1" applyBorder="1" applyAlignment="1">
      <alignment horizontal="center" vertical="center" wrapText="1"/>
    </xf>
    <xf numFmtId="0" fontId="3" fillId="3" borderId="25" xfId="0" applyNumberFormat="1" applyFont="1" applyFill="1" applyBorder="1" applyAlignment="1">
      <alignment horizontal="center" vertical="center" wrapText="1"/>
    </xf>
    <xf numFmtId="0" fontId="3" fillId="3" borderId="38" xfId="0" applyNumberFormat="1" applyFont="1" applyFill="1" applyBorder="1" applyAlignment="1">
      <alignment horizontal="center" vertical="center" wrapText="1"/>
    </xf>
    <xf numFmtId="0" fontId="3" fillId="3" borderId="36" xfId="0" applyNumberFormat="1" applyFont="1" applyFill="1" applyBorder="1" applyAlignment="1">
      <alignment horizontal="center" vertical="center" wrapText="1"/>
    </xf>
    <xf numFmtId="0" fontId="3" fillId="3" borderId="37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3" fillId="4" borderId="16" xfId="0" applyNumberFormat="1" applyFont="1" applyFill="1" applyBorder="1" applyAlignment="1">
      <alignment horizontal="center" vertical="center" wrapText="1"/>
    </xf>
    <xf numFmtId="0" fontId="3" fillId="4" borderId="25" xfId="0" applyNumberFormat="1" applyFont="1" applyFill="1" applyBorder="1" applyAlignment="1">
      <alignment horizontal="center" vertical="center" wrapText="1"/>
    </xf>
    <xf numFmtId="0" fontId="3" fillId="4" borderId="38" xfId="0" applyNumberFormat="1" applyFont="1" applyFill="1" applyBorder="1" applyAlignment="1">
      <alignment horizontal="center" vertical="center" wrapText="1"/>
    </xf>
    <xf numFmtId="0" fontId="3" fillId="4" borderId="36" xfId="0" applyNumberFormat="1" applyFont="1" applyFill="1" applyBorder="1" applyAlignment="1">
      <alignment horizontal="center" vertical="center" wrapText="1"/>
    </xf>
    <xf numFmtId="0" fontId="3" fillId="4" borderId="37" xfId="0" applyNumberFormat="1" applyFont="1" applyFill="1" applyBorder="1" applyAlignment="1">
      <alignment horizontal="center" vertical="center" wrapText="1"/>
    </xf>
    <xf numFmtId="0" fontId="3" fillId="6" borderId="21" xfId="0" applyNumberFormat="1" applyFont="1" applyFill="1" applyBorder="1" applyAlignment="1">
      <alignment horizontal="center" vertical="center" wrapText="1"/>
    </xf>
    <xf numFmtId="0" fontId="3" fillId="6" borderId="22" xfId="0" applyNumberFormat="1" applyFont="1" applyFill="1" applyBorder="1" applyAlignment="1">
      <alignment horizontal="center" vertical="center" wrapText="1"/>
    </xf>
    <xf numFmtId="0" fontId="3" fillId="7" borderId="21" xfId="0" applyNumberFormat="1" applyFont="1" applyFill="1" applyBorder="1" applyAlignment="1">
      <alignment horizontal="center" vertical="center" wrapText="1"/>
    </xf>
    <xf numFmtId="0" fontId="3" fillId="7" borderId="22" xfId="0" applyNumberFormat="1" applyFont="1" applyFill="1" applyBorder="1" applyAlignment="1">
      <alignment horizontal="center" vertical="center" wrapText="1"/>
    </xf>
    <xf numFmtId="0" fontId="3" fillId="10" borderId="24" xfId="0" applyNumberFormat="1" applyFont="1" applyFill="1" applyBorder="1" applyAlignment="1">
      <alignment horizontal="center" vertical="center" wrapText="1"/>
    </xf>
    <xf numFmtId="0" fontId="3" fillId="10" borderId="16" xfId="0" applyNumberFormat="1" applyFont="1" applyFill="1" applyBorder="1" applyAlignment="1">
      <alignment horizontal="center" vertical="center" wrapText="1"/>
    </xf>
    <xf numFmtId="0" fontId="3" fillId="10" borderId="25" xfId="0" applyNumberFormat="1" applyFont="1" applyFill="1" applyBorder="1" applyAlignment="1">
      <alignment horizontal="center" vertical="center" wrapText="1"/>
    </xf>
    <xf numFmtId="0" fontId="3" fillId="10" borderId="38" xfId="0" applyNumberFormat="1" applyFont="1" applyFill="1" applyBorder="1" applyAlignment="1">
      <alignment horizontal="center" vertical="center" wrapText="1"/>
    </xf>
    <xf numFmtId="0" fontId="3" fillId="10" borderId="36" xfId="0" applyNumberFormat="1" applyFont="1" applyFill="1" applyBorder="1" applyAlignment="1">
      <alignment horizontal="center" vertical="center" wrapText="1"/>
    </xf>
    <xf numFmtId="0" fontId="3" fillId="10" borderId="37" xfId="0" applyNumberFormat="1" applyFont="1" applyFill="1" applyBorder="1" applyAlignment="1">
      <alignment horizontal="center" vertical="center" wrapText="1"/>
    </xf>
    <xf numFmtId="0" fontId="3" fillId="12" borderId="19" xfId="0" applyNumberFormat="1" applyFont="1" applyFill="1" applyBorder="1" applyAlignment="1">
      <alignment horizontal="center" vertical="center" wrapText="1"/>
    </xf>
    <xf numFmtId="0" fontId="3" fillId="12" borderId="3" xfId="0" applyNumberFormat="1" applyFont="1" applyFill="1" applyBorder="1" applyAlignment="1">
      <alignment horizontal="center" vertical="center" wrapText="1"/>
    </xf>
    <xf numFmtId="1" fontId="2" fillId="0" borderId="33" xfId="0" applyNumberFormat="1" applyFont="1" applyBorder="1" applyAlignment="1">
      <alignment horizontal="center" vertical="center"/>
    </xf>
    <xf numFmtId="1" fontId="2" fillId="0" borderId="31" xfId="0" applyNumberFormat="1" applyFont="1" applyBorder="1" applyAlignment="1">
      <alignment horizontal="center" vertical="center"/>
    </xf>
    <xf numFmtId="1" fontId="2" fillId="3" borderId="33" xfId="0" applyNumberFormat="1" applyFont="1" applyFill="1" applyBorder="1" applyAlignment="1">
      <alignment horizontal="center" vertical="center"/>
    </xf>
    <xf numFmtId="1" fontId="2" fillId="3" borderId="34" xfId="0" applyNumberFormat="1" applyFont="1" applyFill="1" applyBorder="1" applyAlignment="1">
      <alignment horizontal="center" vertical="center"/>
    </xf>
    <xf numFmtId="1" fontId="2" fillId="3" borderId="31" xfId="0" applyNumberFormat="1" applyFont="1" applyFill="1" applyBorder="1" applyAlignment="1">
      <alignment horizontal="center" vertical="center"/>
    </xf>
    <xf numFmtId="1" fontId="2" fillId="4" borderId="33" xfId="0" applyNumberFormat="1" applyFont="1" applyFill="1" applyBorder="1" applyAlignment="1">
      <alignment horizontal="center" vertical="center"/>
    </xf>
    <xf numFmtId="1" fontId="2" fillId="4" borderId="34" xfId="0" applyNumberFormat="1" applyFont="1" applyFill="1" applyBorder="1" applyAlignment="1">
      <alignment horizontal="center" vertical="center"/>
    </xf>
    <xf numFmtId="1" fontId="2" fillId="4" borderId="31" xfId="0" applyNumberFormat="1" applyFont="1" applyFill="1" applyBorder="1" applyAlignment="1">
      <alignment horizontal="center" vertical="center"/>
    </xf>
    <xf numFmtId="1" fontId="2" fillId="10" borderId="33" xfId="0" applyNumberFormat="1" applyFont="1" applyFill="1" applyBorder="1" applyAlignment="1">
      <alignment horizontal="center" vertical="center"/>
    </xf>
    <xf numFmtId="1" fontId="2" fillId="10" borderId="34" xfId="0" applyNumberFormat="1" applyFont="1" applyFill="1" applyBorder="1" applyAlignment="1">
      <alignment horizontal="center" vertical="center"/>
    </xf>
    <xf numFmtId="1" fontId="2" fillId="10" borderId="31" xfId="0" applyNumberFormat="1" applyFont="1" applyFill="1" applyBorder="1" applyAlignment="1">
      <alignment horizontal="center" vertical="center"/>
    </xf>
    <xf numFmtId="1" fontId="0" fillId="12" borderId="14" xfId="0" applyNumberFormat="1" applyFill="1" applyBorder="1" applyAlignment="1" applyProtection="1">
      <alignment horizontal="center" vertical="center"/>
      <protection hidden="1"/>
    </xf>
    <xf numFmtId="1" fontId="0" fillId="12" borderId="17" xfId="0" applyNumberFormat="1" applyFill="1" applyBorder="1" applyAlignment="1" applyProtection="1">
      <alignment horizontal="center" vertical="center"/>
      <protection hidden="1"/>
    </xf>
    <xf numFmtId="1" fontId="2" fillId="12" borderId="41" xfId="0" applyNumberFormat="1" applyFont="1" applyFill="1" applyBorder="1" applyAlignment="1">
      <alignment horizontal="center" vertical="center"/>
    </xf>
    <xf numFmtId="1" fontId="2" fillId="12" borderId="34" xfId="0" applyNumberFormat="1" applyFont="1" applyFill="1" applyBorder="1" applyAlignment="1">
      <alignment horizontal="center" vertical="center"/>
    </xf>
    <xf numFmtId="1" fontId="0" fillId="12" borderId="47" xfId="0" applyNumberFormat="1" applyFill="1" applyBorder="1" applyAlignment="1" applyProtection="1">
      <alignment horizontal="center" vertical="center"/>
      <protection hidden="1"/>
    </xf>
    <xf numFmtId="1" fontId="0" fillId="12" borderId="31" xfId="0" applyNumberFormat="1" applyFill="1" applyBorder="1" applyAlignment="1" applyProtection="1">
      <alignment horizontal="center" vertical="center"/>
      <protection hidden="1"/>
    </xf>
    <xf numFmtId="0" fontId="3" fillId="12" borderId="41" xfId="0" applyNumberFormat="1" applyFont="1" applyFill="1" applyBorder="1" applyAlignment="1">
      <alignment horizontal="center" vertical="center" wrapText="1"/>
    </xf>
    <xf numFmtId="0" fontId="3" fillId="12" borderId="48" xfId="0" applyNumberFormat="1" applyFont="1" applyFill="1" applyBorder="1" applyAlignment="1">
      <alignment horizontal="center" vertical="center" wrapText="1"/>
    </xf>
    <xf numFmtId="0" fontId="3" fillId="12" borderId="44" xfId="0" applyNumberFormat="1" applyFont="1" applyFill="1" applyBorder="1" applyAlignment="1">
      <alignment horizontal="center" vertical="center" wrapText="1"/>
    </xf>
    <xf numFmtId="0" fontId="3" fillId="12" borderId="42" xfId="0" applyNumberFormat="1" applyFont="1" applyFill="1" applyBorder="1" applyAlignment="1">
      <alignment horizontal="center" vertical="center" wrapText="1"/>
    </xf>
    <xf numFmtId="0" fontId="3" fillId="12" borderId="46" xfId="0" applyNumberFormat="1" applyFont="1" applyFill="1" applyBorder="1" applyAlignment="1">
      <alignment horizontal="center" vertical="center" wrapText="1"/>
    </xf>
    <xf numFmtId="0" fontId="3" fillId="8" borderId="21" xfId="0" applyNumberFormat="1" applyFont="1" applyFill="1" applyBorder="1" applyAlignment="1">
      <alignment horizontal="center" vertical="center" wrapText="1"/>
    </xf>
    <xf numFmtId="0" fontId="3" fillId="8" borderId="22" xfId="0" applyNumberFormat="1" applyFont="1" applyFill="1" applyBorder="1" applyAlignment="1">
      <alignment horizontal="center" vertical="center" wrapText="1"/>
    </xf>
    <xf numFmtId="0" fontId="3" fillId="9" borderId="21" xfId="0" applyNumberFormat="1" applyFont="1" applyFill="1" applyBorder="1" applyAlignment="1">
      <alignment horizontal="center" vertical="center" wrapText="1"/>
    </xf>
    <xf numFmtId="0" fontId="3" fillId="9" borderId="22" xfId="0" applyNumberFormat="1" applyFont="1" applyFill="1" applyBorder="1" applyAlignment="1">
      <alignment horizontal="center" vertical="center" wrapText="1"/>
    </xf>
    <xf numFmtId="0" fontId="3" fillId="12" borderId="33" xfId="0" applyNumberFormat="1" applyFont="1" applyFill="1" applyBorder="1" applyAlignment="1">
      <alignment horizontal="center" vertical="center"/>
    </xf>
    <xf numFmtId="0" fontId="3" fillId="12" borderId="34" xfId="0" applyNumberFormat="1" applyFont="1" applyFill="1" applyBorder="1" applyAlignment="1">
      <alignment horizontal="center" vertical="center"/>
    </xf>
    <xf numFmtId="0" fontId="3" fillId="12" borderId="31" xfId="0" applyNumberFormat="1" applyFont="1" applyFill="1" applyBorder="1" applyAlignment="1">
      <alignment horizontal="center" vertical="center"/>
    </xf>
    <xf numFmtId="1" fontId="9" fillId="4" borderId="11" xfId="0" applyNumberFormat="1" applyFont="1" applyFill="1" applyBorder="1" applyAlignment="1">
      <alignment horizontal="center" vertical="center"/>
    </xf>
    <xf numFmtId="1" fontId="9" fillId="4" borderId="12" xfId="0" applyNumberFormat="1" applyFont="1" applyFill="1" applyBorder="1" applyAlignment="1">
      <alignment horizontal="center" vertical="center"/>
    </xf>
    <xf numFmtId="1" fontId="9" fillId="4" borderId="26" xfId="0" applyNumberFormat="1" applyFont="1" applyFill="1" applyBorder="1" applyAlignment="1">
      <alignment horizontal="center" vertical="center"/>
    </xf>
    <xf numFmtId="1" fontId="9" fillId="10" borderId="13" xfId="0" applyNumberFormat="1" applyFont="1" applyFill="1" applyBorder="1" applyAlignment="1">
      <alignment horizontal="center" vertical="center"/>
    </xf>
    <xf numFmtId="166" fontId="9" fillId="2" borderId="11" xfId="0" applyNumberFormat="1" applyFont="1" applyFill="1" applyBorder="1" applyAlignment="1">
      <alignment horizontal="center" vertical="center"/>
    </xf>
    <xf numFmtId="166" fontId="9" fillId="2" borderId="12" xfId="0" applyNumberFormat="1" applyFont="1" applyFill="1" applyBorder="1" applyAlignment="1">
      <alignment horizontal="center" vertical="center"/>
    </xf>
    <xf numFmtId="166" fontId="9" fillId="2" borderId="26" xfId="0" applyNumberFormat="1" applyFont="1" applyFill="1" applyBorder="1" applyAlignment="1">
      <alignment horizontal="center" vertical="center"/>
    </xf>
    <xf numFmtId="166" fontId="9" fillId="12" borderId="11" xfId="0" applyNumberFormat="1" applyFont="1" applyFill="1" applyBorder="1" applyAlignment="1">
      <alignment horizontal="center" vertical="center"/>
    </xf>
    <xf numFmtId="166" fontId="9" fillId="12" borderId="35" xfId="0" applyNumberFormat="1" applyFont="1" applyFill="1" applyBorder="1" applyAlignment="1">
      <alignment horizontal="center" vertical="center"/>
    </xf>
    <xf numFmtId="166" fontId="9" fillId="0" borderId="11" xfId="0" applyNumberFormat="1" applyFont="1" applyBorder="1" applyAlignment="1">
      <alignment horizontal="center" vertical="center"/>
    </xf>
    <xf numFmtId="166" fontId="9" fillId="0" borderId="26" xfId="0" applyNumberFormat="1" applyFont="1" applyBorder="1" applyAlignment="1">
      <alignment horizontal="center" vertical="center"/>
    </xf>
    <xf numFmtId="166" fontId="9" fillId="3" borderId="11" xfId="0" applyNumberFormat="1" applyFont="1" applyFill="1" applyBorder="1" applyAlignment="1">
      <alignment horizontal="center" vertical="center"/>
    </xf>
    <xf numFmtId="166" fontId="9" fillId="3" borderId="12" xfId="0" applyNumberFormat="1" applyFont="1" applyFill="1" applyBorder="1" applyAlignment="1">
      <alignment horizontal="center" vertical="center"/>
    </xf>
    <xf numFmtId="166" fontId="9" fillId="3" borderId="26" xfId="0" applyNumberFormat="1" applyFont="1" applyFill="1" applyBorder="1" applyAlignment="1">
      <alignment horizontal="center" vertical="center"/>
    </xf>
    <xf numFmtId="166" fontId="9" fillId="4" borderId="11" xfId="0" applyNumberFormat="1" applyFont="1" applyFill="1" applyBorder="1" applyAlignment="1">
      <alignment horizontal="center" vertical="center"/>
    </xf>
    <xf numFmtId="166" fontId="9" fillId="4" borderId="12" xfId="0" applyNumberFormat="1" applyFont="1" applyFill="1" applyBorder="1" applyAlignment="1">
      <alignment horizontal="center" vertical="center"/>
    </xf>
    <xf numFmtId="166" fontId="9" fillId="4" borderId="26" xfId="0" applyNumberFormat="1" applyFont="1" applyFill="1" applyBorder="1" applyAlignment="1">
      <alignment horizontal="center" vertical="center"/>
    </xf>
    <xf numFmtId="166" fontId="9" fillId="10" borderId="13" xfId="0" applyNumberFormat="1" applyFont="1" applyFill="1" applyBorder="1" applyAlignment="1">
      <alignment horizontal="center" vertical="center"/>
    </xf>
    <xf numFmtId="1" fontId="9" fillId="2" borderId="11" xfId="0" applyNumberFormat="1" applyFont="1" applyFill="1" applyBorder="1" applyAlignment="1">
      <alignment horizontal="center" vertical="center"/>
    </xf>
    <xf numFmtId="1" fontId="9" fillId="2" borderId="12" xfId="0" applyNumberFormat="1" applyFont="1" applyFill="1" applyBorder="1" applyAlignment="1">
      <alignment horizontal="center" vertical="center"/>
    </xf>
    <xf numFmtId="1" fontId="9" fillId="2" borderId="26" xfId="0" applyNumberFormat="1" applyFont="1" applyFill="1" applyBorder="1" applyAlignment="1">
      <alignment horizontal="center" vertical="center"/>
    </xf>
    <xf numFmtId="1" fontId="9" fillId="12" borderId="11" xfId="0" applyNumberFormat="1" applyFont="1" applyFill="1" applyBorder="1" applyAlignment="1">
      <alignment horizontal="center" vertical="center"/>
    </xf>
    <xf numFmtId="1" fontId="9" fillId="12" borderId="35" xfId="0" applyNumberFormat="1" applyFont="1" applyFill="1" applyBorder="1" applyAlignment="1">
      <alignment horizontal="center" vertical="center"/>
    </xf>
    <xf numFmtId="1" fontId="9" fillId="12" borderId="49" xfId="0" applyNumberFormat="1" applyFont="1" applyFill="1" applyBorder="1" applyAlignment="1">
      <alignment horizontal="center" vertical="center"/>
    </xf>
    <xf numFmtId="1" fontId="9" fillId="0" borderId="11" xfId="0" applyNumberFormat="1" applyFont="1" applyBorder="1" applyAlignment="1">
      <alignment horizontal="center" vertical="center"/>
    </xf>
    <xf numFmtId="1" fontId="9" fillId="0" borderId="26" xfId="0" applyNumberFormat="1" applyFont="1" applyBorder="1" applyAlignment="1">
      <alignment horizontal="center" vertical="center"/>
    </xf>
    <xf numFmtId="1" fontId="9" fillId="3" borderId="11" xfId="0" applyNumberFormat="1" applyFont="1" applyFill="1" applyBorder="1" applyAlignment="1">
      <alignment horizontal="center" vertical="center"/>
    </xf>
    <xf numFmtId="1" fontId="9" fillId="3" borderId="12" xfId="0" applyNumberFormat="1" applyFont="1" applyFill="1" applyBorder="1" applyAlignment="1">
      <alignment horizontal="center" vertical="center"/>
    </xf>
    <xf numFmtId="1" fontId="9" fillId="3" borderId="26" xfId="0" applyNumberFormat="1" applyFont="1" applyFill="1" applyBorder="1" applyAlignment="1">
      <alignment horizontal="center" vertical="center"/>
    </xf>
    <xf numFmtId="1" fontId="9" fillId="12" borderId="49" xfId="0" applyNumberFormat="1" applyFont="1" applyFill="1" applyBorder="1" applyAlignment="1" applyProtection="1">
      <alignment horizontal="center" vertical="center"/>
      <protection hidden="1"/>
    </xf>
    <xf numFmtId="1" fontId="9" fillId="12" borderId="26" xfId="0" applyNumberFormat="1" applyFont="1" applyFill="1" applyBorder="1" applyAlignment="1" applyProtection="1">
      <alignment horizontal="center" vertical="center"/>
      <protection hidden="1"/>
    </xf>
    <xf numFmtId="166" fontId="9" fillId="12" borderId="49" xfId="0" applyNumberFormat="1" applyFont="1" applyFill="1" applyBorder="1" applyAlignment="1">
      <alignment horizontal="center" vertical="center"/>
    </xf>
    <xf numFmtId="166" fontId="9" fillId="12" borderId="49" xfId="0" applyNumberFormat="1" applyFont="1" applyFill="1" applyBorder="1" applyAlignment="1" applyProtection="1">
      <alignment horizontal="center" vertical="center"/>
      <protection hidden="1"/>
    </xf>
    <xf numFmtId="166" fontId="9" fillId="12" borderId="26" xfId="0" applyNumberFormat="1" applyFont="1" applyFill="1" applyBorder="1" applyAlignment="1" applyProtection="1">
      <alignment horizontal="center" vertical="center"/>
      <protection hidden="1"/>
    </xf>
    <xf numFmtId="165" fontId="6" fillId="0" borderId="21" xfId="0" applyFont="1" applyBorder="1" applyAlignment="1">
      <alignment horizontal="center" vertical="center" wrapText="1"/>
    </xf>
    <xf numFmtId="165" fontId="6" fillId="0" borderId="22" xfId="0" applyFont="1" applyBorder="1" applyAlignment="1">
      <alignment horizontal="center" vertical="center" wrapText="1"/>
    </xf>
    <xf numFmtId="166" fontId="2" fillId="4" borderId="33" xfId="0" applyNumberFormat="1" applyFont="1" applyFill="1" applyBorder="1" applyAlignment="1">
      <alignment horizontal="center" vertical="center"/>
    </xf>
    <xf numFmtId="166" fontId="2" fillId="4" borderId="34" xfId="0" applyNumberFormat="1" applyFont="1" applyFill="1" applyBorder="1" applyAlignment="1">
      <alignment horizontal="center" vertical="center"/>
    </xf>
    <xf numFmtId="166" fontId="2" fillId="4" borderId="31" xfId="0" applyNumberFormat="1" applyFont="1" applyFill="1" applyBorder="1" applyAlignment="1">
      <alignment horizontal="center" vertical="center"/>
    </xf>
    <xf numFmtId="166" fontId="2" fillId="10" borderId="33" xfId="0" applyNumberFormat="1" applyFont="1" applyFill="1" applyBorder="1" applyAlignment="1">
      <alignment horizontal="center" vertical="center"/>
    </xf>
    <xf numFmtId="166" fontId="2" fillId="10" borderId="34" xfId="0" applyNumberFormat="1" applyFont="1" applyFill="1" applyBorder="1" applyAlignment="1">
      <alignment horizontal="center" vertical="center"/>
    </xf>
    <xf numFmtId="166" fontId="2" fillId="10" borderId="31" xfId="0" applyNumberFormat="1" applyFont="1" applyFill="1" applyBorder="1" applyAlignment="1">
      <alignment horizontal="center" vertical="center"/>
    </xf>
    <xf numFmtId="166" fontId="2" fillId="2" borderId="19" xfId="0" applyNumberFormat="1" applyFont="1" applyFill="1" applyBorder="1" applyAlignment="1">
      <alignment horizontal="center" vertical="center"/>
    </xf>
    <xf numFmtId="166" fontId="2" fillId="2" borderId="41" xfId="0" applyNumberFormat="1" applyFont="1" applyFill="1" applyBorder="1" applyAlignment="1">
      <alignment horizontal="center" vertical="center"/>
    </xf>
    <xf numFmtId="166" fontId="2" fillId="2" borderId="17" xfId="0" applyNumberFormat="1" applyFont="1" applyFill="1" applyBorder="1" applyAlignment="1">
      <alignment horizontal="center" vertical="center"/>
    </xf>
    <xf numFmtId="166" fontId="2" fillId="12" borderId="19" xfId="0" applyNumberFormat="1" applyFont="1" applyFill="1" applyBorder="1" applyAlignment="1">
      <alignment horizontal="center" vertical="center"/>
    </xf>
    <xf numFmtId="166" fontId="2" fillId="12" borderId="3" xfId="0" applyNumberFormat="1" applyFont="1" applyFill="1" applyBorder="1" applyAlignment="1">
      <alignment horizontal="center" vertical="center"/>
    </xf>
    <xf numFmtId="166" fontId="2" fillId="12" borderId="41" xfId="0" applyNumberFormat="1" applyFont="1" applyFill="1" applyBorder="1" applyAlignment="1">
      <alignment horizontal="center" vertical="center"/>
    </xf>
    <xf numFmtId="166" fontId="0" fillId="12" borderId="14" xfId="0" applyNumberFormat="1" applyFill="1" applyBorder="1" applyAlignment="1" applyProtection="1">
      <alignment horizontal="center" vertical="center"/>
      <protection hidden="1"/>
    </xf>
    <xf numFmtId="166" fontId="0" fillId="12" borderId="17" xfId="0" applyNumberFormat="1" applyFill="1" applyBorder="1" applyAlignment="1" applyProtection="1">
      <alignment horizontal="center" vertical="center"/>
      <protection hidden="1"/>
    </xf>
    <xf numFmtId="166" fontId="2" fillId="0" borderId="19" xfId="0" applyNumberFormat="1" applyFont="1" applyBorder="1" applyAlignment="1">
      <alignment horizontal="center" vertical="center"/>
    </xf>
    <xf numFmtId="166" fontId="2" fillId="0" borderId="17" xfId="0" applyNumberFormat="1" applyFont="1" applyBorder="1" applyAlignment="1">
      <alignment horizontal="center" vertical="center"/>
    </xf>
    <xf numFmtId="166" fontId="2" fillId="3" borderId="19" xfId="0" applyNumberFormat="1" applyFont="1" applyFill="1" applyBorder="1" applyAlignment="1">
      <alignment horizontal="center" vertical="center"/>
    </xf>
    <xf numFmtId="166" fontId="2" fillId="3" borderId="41" xfId="0" applyNumberFormat="1" applyFont="1" applyFill="1" applyBorder="1" applyAlignment="1">
      <alignment horizontal="center" vertical="center"/>
    </xf>
    <xf numFmtId="166" fontId="2" fillId="3" borderId="17" xfId="0" applyNumberFormat="1" applyFont="1" applyFill="1" applyBorder="1" applyAlignment="1">
      <alignment horizontal="center" vertical="center"/>
    </xf>
    <xf numFmtId="166" fontId="2" fillId="4" borderId="19" xfId="0" applyNumberFormat="1" applyFont="1" applyFill="1" applyBorder="1" applyAlignment="1">
      <alignment horizontal="center" vertical="center"/>
    </xf>
    <xf numFmtId="166" fontId="2" fillId="4" borderId="41" xfId="0" applyNumberFormat="1" applyFont="1" applyFill="1" applyBorder="1" applyAlignment="1">
      <alignment horizontal="center" vertical="center"/>
    </xf>
    <xf numFmtId="166" fontId="2" fillId="4" borderId="17" xfId="0" applyNumberFormat="1" applyFont="1" applyFill="1" applyBorder="1" applyAlignment="1">
      <alignment horizontal="center" vertical="center"/>
    </xf>
    <xf numFmtId="166" fontId="2" fillId="10" borderId="19" xfId="0" applyNumberFormat="1" applyFont="1" applyFill="1" applyBorder="1" applyAlignment="1">
      <alignment horizontal="center" vertical="center"/>
    </xf>
    <xf numFmtId="166" fontId="2" fillId="10" borderId="41" xfId="0" applyNumberFormat="1" applyFont="1" applyFill="1" applyBorder="1" applyAlignment="1">
      <alignment horizontal="center" vertical="center"/>
    </xf>
    <xf numFmtId="166" fontId="2" fillId="10" borderId="17" xfId="0" applyNumberFormat="1" applyFont="1" applyFill="1" applyBorder="1" applyAlignment="1">
      <alignment horizontal="center" vertical="center"/>
    </xf>
    <xf numFmtId="166" fontId="2" fillId="2" borderId="33" xfId="0" applyNumberFormat="1" applyFont="1" applyFill="1" applyBorder="1" applyAlignment="1">
      <alignment horizontal="center" vertical="center"/>
    </xf>
    <xf numFmtId="166" fontId="2" fillId="2" borderId="34" xfId="0" applyNumberFormat="1" applyFont="1" applyFill="1" applyBorder="1" applyAlignment="1">
      <alignment horizontal="center" vertical="center"/>
    </xf>
    <xf numFmtId="166" fontId="2" fillId="2" borderId="31" xfId="0" applyNumberFormat="1" applyFont="1" applyFill="1" applyBorder="1" applyAlignment="1">
      <alignment horizontal="center" vertical="center"/>
    </xf>
    <xf numFmtId="166" fontId="2" fillId="12" borderId="33" xfId="0" applyNumberFormat="1" applyFont="1" applyFill="1" applyBorder="1" applyAlignment="1">
      <alignment horizontal="center" vertical="center"/>
    </xf>
    <xf numFmtId="166" fontId="2" fillId="12" borderId="45" xfId="0" applyNumberFormat="1" applyFont="1" applyFill="1" applyBorder="1" applyAlignment="1">
      <alignment horizontal="center" vertical="center"/>
    </xf>
    <xf numFmtId="166" fontId="2" fillId="12" borderId="34" xfId="0" applyNumberFormat="1" applyFont="1" applyFill="1" applyBorder="1" applyAlignment="1">
      <alignment horizontal="center" vertical="center"/>
    </xf>
    <xf numFmtId="166" fontId="0" fillId="12" borderId="47" xfId="0" applyNumberFormat="1" applyFill="1" applyBorder="1" applyAlignment="1" applyProtection="1">
      <alignment horizontal="center" vertical="center"/>
      <protection hidden="1"/>
    </xf>
    <xf numFmtId="166" fontId="0" fillId="12" borderId="31" xfId="0" applyNumberFormat="1" applyFill="1" applyBorder="1" applyAlignment="1" applyProtection="1">
      <alignment horizontal="center" vertical="center"/>
      <protection hidden="1"/>
    </xf>
    <xf numFmtId="166" fontId="2" fillId="0" borderId="33" xfId="0" applyNumberFormat="1" applyFont="1" applyBorder="1" applyAlignment="1">
      <alignment horizontal="center" vertical="center"/>
    </xf>
    <xf numFmtId="166" fontId="2" fillId="0" borderId="31" xfId="0" applyNumberFormat="1" applyFont="1" applyBorder="1" applyAlignment="1">
      <alignment horizontal="center" vertical="center"/>
    </xf>
    <xf numFmtId="166" fontId="2" fillId="3" borderId="33" xfId="0" applyNumberFormat="1" applyFont="1" applyFill="1" applyBorder="1" applyAlignment="1">
      <alignment horizontal="center" vertical="center"/>
    </xf>
    <xf numFmtId="166" fontId="2" fillId="3" borderId="34" xfId="0" applyNumberFormat="1" applyFont="1" applyFill="1" applyBorder="1" applyAlignment="1">
      <alignment horizontal="center" vertical="center"/>
    </xf>
    <xf numFmtId="166" fontId="2" fillId="3" borderId="31" xfId="0" applyNumberFormat="1" applyFont="1" applyFill="1" applyBorder="1" applyAlignment="1">
      <alignment horizontal="center" vertical="center"/>
    </xf>
    <xf numFmtId="166" fontId="2" fillId="2" borderId="42" xfId="0" applyNumberFormat="1" applyFont="1" applyFill="1" applyBorder="1" applyAlignment="1">
      <alignment horizontal="center" vertical="center"/>
    </xf>
    <xf numFmtId="166" fontId="2" fillId="2" borderId="43" xfId="0" applyNumberFormat="1" applyFont="1" applyFill="1" applyBorder="1" applyAlignment="1">
      <alignment horizontal="center" vertical="center"/>
    </xf>
    <xf numFmtId="166" fontId="2" fillId="2" borderId="44" xfId="0" applyNumberFormat="1" applyFont="1" applyFill="1" applyBorder="1" applyAlignment="1">
      <alignment horizontal="center" vertical="center"/>
    </xf>
    <xf numFmtId="166" fontId="2" fillId="12" borderId="42" xfId="0" applyNumberFormat="1" applyFont="1" applyFill="1" applyBorder="1" applyAlignment="1">
      <alignment horizontal="center" vertical="center"/>
    </xf>
    <xf numFmtId="166" fontId="2" fillId="12" borderId="46" xfId="0" applyNumberFormat="1" applyFont="1" applyFill="1" applyBorder="1" applyAlignment="1">
      <alignment horizontal="center" vertical="center"/>
    </xf>
    <xf numFmtId="166" fontId="2" fillId="12" borderId="43" xfId="0" applyNumberFormat="1" applyFont="1" applyFill="1" applyBorder="1" applyAlignment="1">
      <alignment horizontal="center" vertical="center"/>
    </xf>
    <xf numFmtId="166" fontId="0" fillId="12" borderId="48" xfId="0" applyNumberFormat="1" applyFill="1" applyBorder="1" applyAlignment="1" applyProtection="1">
      <alignment horizontal="center" vertical="center"/>
      <protection hidden="1"/>
    </xf>
    <xf numFmtId="166" fontId="0" fillId="12" borderId="44" xfId="0" applyNumberFormat="1" applyFill="1" applyBorder="1" applyAlignment="1" applyProtection="1">
      <alignment horizontal="center" vertical="center"/>
      <protection hidden="1"/>
    </xf>
    <xf numFmtId="166" fontId="2" fillId="0" borderId="42" xfId="0" applyNumberFormat="1" applyFont="1" applyBorder="1" applyAlignment="1">
      <alignment horizontal="center" vertical="center"/>
    </xf>
    <xf numFmtId="166" fontId="2" fillId="0" borderId="44" xfId="0" applyNumberFormat="1" applyFont="1" applyBorder="1" applyAlignment="1">
      <alignment horizontal="center" vertical="center"/>
    </xf>
    <xf numFmtId="166" fontId="2" fillId="3" borderId="42" xfId="0" applyNumberFormat="1" applyFont="1" applyFill="1" applyBorder="1" applyAlignment="1">
      <alignment horizontal="center" vertical="center"/>
    </xf>
    <xf numFmtId="166" fontId="2" fillId="3" borderId="43" xfId="0" applyNumberFormat="1" applyFont="1" applyFill="1" applyBorder="1" applyAlignment="1">
      <alignment horizontal="center" vertical="center"/>
    </xf>
    <xf numFmtId="166" fontId="2" fillId="3" borderId="44" xfId="0" applyNumberFormat="1" applyFont="1" applyFill="1" applyBorder="1" applyAlignment="1">
      <alignment horizontal="center" vertical="center"/>
    </xf>
    <xf numFmtId="166" fontId="2" fillId="4" borderId="42" xfId="0" applyNumberFormat="1" applyFont="1" applyFill="1" applyBorder="1" applyAlignment="1">
      <alignment horizontal="center" vertical="center"/>
    </xf>
    <xf numFmtId="166" fontId="2" fillId="4" borderId="43" xfId="0" applyNumberFormat="1" applyFont="1" applyFill="1" applyBorder="1" applyAlignment="1">
      <alignment horizontal="center" vertical="center"/>
    </xf>
    <xf numFmtId="166" fontId="2" fillId="4" borderId="44" xfId="0" applyNumberFormat="1" applyFont="1" applyFill="1" applyBorder="1" applyAlignment="1">
      <alignment horizontal="center" vertical="center"/>
    </xf>
    <xf numFmtId="166" fontId="2" fillId="10" borderId="42" xfId="0" applyNumberFormat="1" applyFont="1" applyFill="1" applyBorder="1" applyAlignment="1">
      <alignment horizontal="center" vertical="center"/>
    </xf>
    <xf numFmtId="166" fontId="2" fillId="10" borderId="43" xfId="0" applyNumberFormat="1" applyFont="1" applyFill="1" applyBorder="1" applyAlignment="1">
      <alignment horizontal="center" vertical="center"/>
    </xf>
    <xf numFmtId="166" fontId="2" fillId="10" borderId="44" xfId="0" applyNumberFormat="1" applyFont="1" applyFill="1" applyBorder="1" applyAlignment="1">
      <alignment horizontal="center" vertical="center"/>
    </xf>
    <xf numFmtId="165" fontId="4" fillId="0" borderId="39" xfId="0" applyFont="1" applyBorder="1" applyAlignment="1">
      <alignment horizontal="center" vertical="center" wrapText="1"/>
    </xf>
    <xf numFmtId="0" fontId="3" fillId="5" borderId="21" xfId="0" applyNumberFormat="1" applyFont="1" applyFill="1" applyBorder="1" applyAlignment="1">
      <alignment horizontal="center" vertical="center" textRotation="90" wrapText="1"/>
    </xf>
    <xf numFmtId="0" fontId="3" fillId="5" borderId="22" xfId="0" applyNumberFormat="1" applyFont="1" applyFill="1" applyBorder="1" applyAlignment="1">
      <alignment horizontal="center" vertical="center" textRotation="90" wrapText="1"/>
    </xf>
    <xf numFmtId="0" fontId="3" fillId="5" borderId="39" xfId="0" applyNumberFormat="1" applyFont="1" applyFill="1" applyBorder="1" applyAlignment="1">
      <alignment horizontal="center" vertical="center" textRotation="90" wrapText="1"/>
    </xf>
    <xf numFmtId="166" fontId="1" fillId="12" borderId="49" xfId="0" applyNumberFormat="1" applyFont="1" applyFill="1" applyBorder="1" applyAlignment="1">
      <alignment horizontal="center" vertical="center"/>
    </xf>
    <xf numFmtId="166" fontId="1" fillId="12" borderId="26" xfId="0" applyNumberFormat="1" applyFont="1" applyFill="1" applyBorder="1" applyAlignment="1">
      <alignment horizontal="center" vertical="center"/>
    </xf>
    <xf numFmtId="166" fontId="1" fillId="12" borderId="12" xfId="0" applyNumberFormat="1" applyFont="1" applyFill="1" applyBorder="1" applyAlignment="1">
      <alignment horizontal="center" vertical="center"/>
    </xf>
    <xf numFmtId="166" fontId="1" fillId="8" borderId="11" xfId="0" applyNumberFormat="1" applyFont="1" applyFill="1" applyBorder="1" applyAlignment="1">
      <alignment horizontal="center" vertical="center"/>
    </xf>
    <xf numFmtId="166" fontId="1" fillId="8" borderId="12" xfId="0" applyNumberFormat="1" applyFont="1" applyFill="1" applyBorder="1" applyAlignment="1">
      <alignment horizontal="center" vertical="center"/>
    </xf>
    <xf numFmtId="166" fontId="1" fillId="8" borderId="26" xfId="0" applyNumberFormat="1" applyFont="1" applyFill="1" applyBorder="1" applyAlignment="1">
      <alignment horizontal="center" vertical="center"/>
    </xf>
    <xf numFmtId="1" fontId="1" fillId="10" borderId="11" xfId="0" applyNumberFormat="1" applyFont="1" applyFill="1" applyBorder="1" applyAlignment="1">
      <alignment horizontal="center" vertical="center"/>
    </xf>
    <xf numFmtId="1" fontId="1" fillId="10" borderId="12" xfId="0" applyNumberFormat="1" applyFont="1" applyFill="1" applyBorder="1" applyAlignment="1">
      <alignment horizontal="center" vertical="center"/>
    </xf>
    <xf numFmtId="1" fontId="1" fillId="10" borderId="26" xfId="0" applyNumberFormat="1" applyFont="1" applyFill="1" applyBorder="1" applyAlignment="1">
      <alignment horizontal="center" vertical="center"/>
    </xf>
    <xf numFmtId="0" fontId="0" fillId="0" borderId="39" xfId="0" applyNumberFormat="1" applyBorder="1" applyAlignment="1">
      <alignment horizontal="center" vertical="center" textRotation="90" wrapText="1"/>
    </xf>
    <xf numFmtId="166" fontId="1" fillId="10" borderId="11" xfId="0" applyNumberFormat="1" applyFont="1" applyFill="1" applyBorder="1" applyAlignment="1">
      <alignment horizontal="center" vertical="center"/>
    </xf>
    <xf numFmtId="166" fontId="1" fillId="10" borderId="12" xfId="0" applyNumberFormat="1" applyFont="1" applyFill="1" applyBorder="1" applyAlignment="1">
      <alignment horizontal="center" vertical="center"/>
    </xf>
    <xf numFmtId="166" fontId="1" fillId="10" borderId="26" xfId="0" applyNumberFormat="1" applyFont="1" applyFill="1" applyBorder="1" applyAlignment="1">
      <alignment horizontal="center" vertical="center"/>
    </xf>
    <xf numFmtId="0" fontId="3" fillId="9" borderId="21" xfId="0" applyNumberFormat="1" applyFont="1" applyFill="1" applyBorder="1" applyAlignment="1">
      <alignment horizontal="center" vertical="center" textRotation="90" wrapText="1"/>
    </xf>
    <xf numFmtId="0" fontId="3" fillId="9" borderId="22" xfId="0" applyNumberFormat="1" applyFont="1" applyFill="1" applyBorder="1" applyAlignment="1">
      <alignment horizontal="center" vertical="center" textRotation="90" wrapText="1"/>
    </xf>
    <xf numFmtId="0" fontId="3" fillId="9" borderId="39" xfId="0" applyNumberFormat="1" applyFont="1" applyFill="1" applyBorder="1" applyAlignment="1">
      <alignment horizontal="center" vertical="center" textRotation="90" wrapText="1"/>
    </xf>
    <xf numFmtId="0" fontId="3" fillId="12" borderId="14" xfId="0" applyNumberFormat="1" applyFont="1" applyFill="1" applyBorder="1" applyAlignment="1">
      <alignment horizontal="center" vertical="center" wrapText="1"/>
    </xf>
    <xf numFmtId="0" fontId="3" fillId="12" borderId="17" xfId="0" applyNumberFormat="1" applyFont="1" applyFill="1" applyBorder="1" applyAlignment="1">
      <alignment horizontal="center" vertical="center" wrapText="1"/>
    </xf>
    <xf numFmtId="1" fontId="1" fillId="12" borderId="49" xfId="0" applyNumberFormat="1" applyFont="1" applyFill="1" applyBorder="1" applyAlignment="1">
      <alignment horizontal="center" vertical="center"/>
    </xf>
    <xf numFmtId="1" fontId="1" fillId="12" borderId="26" xfId="0" applyNumberFormat="1" applyFont="1" applyFill="1" applyBorder="1" applyAlignment="1">
      <alignment horizontal="center" vertical="center"/>
    </xf>
    <xf numFmtId="0" fontId="3" fillId="6" borderId="21" xfId="0" applyNumberFormat="1" applyFont="1" applyFill="1" applyBorder="1" applyAlignment="1">
      <alignment horizontal="center" vertical="center" textRotation="90" wrapText="1"/>
    </xf>
    <xf numFmtId="0" fontId="3" fillId="6" borderId="22" xfId="0" applyNumberFormat="1" applyFont="1" applyFill="1" applyBorder="1" applyAlignment="1">
      <alignment horizontal="center" vertical="center" textRotation="90" wrapText="1"/>
    </xf>
    <xf numFmtId="0" fontId="3" fillId="6" borderId="39" xfId="0" applyNumberFormat="1" applyFont="1" applyFill="1" applyBorder="1" applyAlignment="1">
      <alignment horizontal="center" vertical="center" textRotation="90" wrapText="1"/>
    </xf>
    <xf numFmtId="1" fontId="1" fillId="12" borderId="12" xfId="0" applyNumberFormat="1" applyFont="1" applyFill="1" applyBorder="1" applyAlignment="1">
      <alignment horizontal="center" vertical="center"/>
    </xf>
    <xf numFmtId="0" fontId="3" fillId="7" borderId="21" xfId="0" applyNumberFormat="1" applyFont="1" applyFill="1" applyBorder="1" applyAlignment="1">
      <alignment horizontal="center" vertical="center" textRotation="90" wrapText="1"/>
    </xf>
    <xf numFmtId="0" fontId="3" fillId="7" borderId="22" xfId="0" applyNumberFormat="1" applyFont="1" applyFill="1" applyBorder="1" applyAlignment="1">
      <alignment horizontal="center" vertical="center" textRotation="90" wrapText="1"/>
    </xf>
    <xf numFmtId="0" fontId="3" fillId="7" borderId="39" xfId="0" applyNumberFormat="1" applyFont="1" applyFill="1" applyBorder="1" applyAlignment="1">
      <alignment horizontal="center" vertical="center" textRotation="90" wrapText="1"/>
    </xf>
    <xf numFmtId="0" fontId="3" fillId="8" borderId="24" xfId="0" applyNumberFormat="1" applyFont="1" applyFill="1" applyBorder="1" applyAlignment="1">
      <alignment horizontal="center" vertical="center" wrapText="1"/>
    </xf>
    <xf numFmtId="0" fontId="3" fillId="8" borderId="16" xfId="0" applyNumberFormat="1" applyFont="1" applyFill="1" applyBorder="1" applyAlignment="1">
      <alignment horizontal="center" vertical="center" wrapText="1"/>
    </xf>
    <xf numFmtId="0" fontId="3" fillId="8" borderId="25" xfId="0" applyNumberFormat="1" applyFont="1" applyFill="1" applyBorder="1" applyAlignment="1">
      <alignment horizontal="center" vertical="center" wrapText="1"/>
    </xf>
    <xf numFmtId="0" fontId="3" fillId="8" borderId="38" xfId="0" applyNumberFormat="1" applyFont="1" applyFill="1" applyBorder="1" applyAlignment="1">
      <alignment horizontal="center" vertical="center" wrapText="1"/>
    </xf>
    <xf numFmtId="0" fontId="3" fillId="8" borderId="36" xfId="0" applyNumberFormat="1" applyFont="1" applyFill="1" applyBorder="1" applyAlignment="1">
      <alignment horizontal="center" vertical="center" wrapText="1"/>
    </xf>
    <xf numFmtId="0" fontId="3" fillId="8" borderId="37" xfId="0" applyNumberFormat="1" applyFont="1" applyFill="1" applyBorder="1" applyAlignment="1">
      <alignment horizontal="center" vertical="center" wrapText="1"/>
    </xf>
    <xf numFmtId="1" fontId="1" fillId="8" borderId="11" xfId="0" applyNumberFormat="1" applyFont="1" applyFill="1" applyBorder="1" applyAlignment="1">
      <alignment horizontal="center" vertical="center"/>
    </xf>
    <xf numFmtId="1" fontId="1" fillId="8" borderId="12" xfId="0" applyNumberFormat="1" applyFont="1" applyFill="1" applyBorder="1" applyAlignment="1">
      <alignment horizontal="center" vertical="center"/>
    </xf>
    <xf numFmtId="1" fontId="1" fillId="8" borderId="26" xfId="0" applyNumberFormat="1" applyFont="1" applyFill="1" applyBorder="1" applyAlignment="1">
      <alignment horizontal="center"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9</xdr:col>
      <xdr:colOff>504825</xdr:colOff>
      <xdr:row>129</xdr:row>
      <xdr:rowOff>47625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A5727E78-B2A8-07D4-FA56-5FB4BCCB8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"/>
          <a:ext cx="5972175" cy="2183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499984740745262"/>
    <pageSetUpPr fitToPage="1"/>
  </sheetPr>
  <dimension ref="A1:Z30"/>
  <sheetViews>
    <sheetView showGridLines="0" tabSelected="1" zoomScale="80" zoomScaleNormal="80" workbookViewId="0">
      <selection activeCell="A2" sqref="A2:A3"/>
    </sheetView>
  </sheetViews>
  <sheetFormatPr defaultRowHeight="12.75" x14ac:dyDescent="0.2"/>
  <cols>
    <col min="1" max="1" width="27.5703125" customWidth="1"/>
    <col min="2" max="2" width="11.5703125" customWidth="1"/>
    <col min="3" max="3" width="6.7109375" customWidth="1"/>
    <col min="4" max="4" width="8.85546875" customWidth="1"/>
    <col min="5" max="5" width="0.28515625" customWidth="1"/>
    <col min="6" max="7" width="6.7109375" customWidth="1"/>
    <col min="8" max="8" width="7.7109375" customWidth="1"/>
    <col min="9" max="9" width="6.85546875" customWidth="1"/>
    <col min="10" max="11" width="7.7109375" customWidth="1"/>
    <col min="12" max="12" width="0.140625" customWidth="1"/>
    <col min="13" max="13" width="12.5703125" customWidth="1"/>
    <col min="14" max="14" width="7.7109375" customWidth="1"/>
    <col min="15" max="15" width="7.7109375" hidden="1" customWidth="1"/>
    <col min="16" max="16" width="9.42578125" customWidth="1"/>
    <col min="17" max="17" width="16.140625" customWidth="1"/>
    <col min="18" max="18" width="2.140625" customWidth="1"/>
    <col min="19" max="19" width="0.7109375" hidden="1" customWidth="1"/>
    <col min="20" max="20" width="12.85546875" customWidth="1"/>
    <col min="21" max="21" width="15.7109375" customWidth="1"/>
    <col min="22" max="22" width="18.42578125" customWidth="1"/>
    <col min="23" max="23" width="3.42578125" customWidth="1"/>
    <col min="24" max="24" width="9.140625" hidden="1" customWidth="1"/>
    <col min="25" max="25" width="15.7109375" customWidth="1"/>
    <col min="26" max="26" width="15" customWidth="1"/>
  </cols>
  <sheetData>
    <row r="1" spans="1:26" ht="20.25" customHeight="1" thickBot="1" x14ac:dyDescent="0.25">
      <c r="A1" s="94" t="s">
        <v>0</v>
      </c>
    </row>
    <row r="2" spans="1:26" ht="36.75" customHeight="1" x14ac:dyDescent="0.2">
      <c r="A2" s="252" t="s">
        <v>1</v>
      </c>
      <c r="B2" s="254" t="s">
        <v>2</v>
      </c>
      <c r="C2" s="256" t="s">
        <v>3</v>
      </c>
      <c r="D2" s="257"/>
      <c r="E2" s="258"/>
      <c r="F2" s="316" t="s">
        <v>4</v>
      </c>
      <c r="G2" s="317"/>
      <c r="H2" s="317"/>
      <c r="I2" s="317"/>
      <c r="J2" s="317"/>
      <c r="K2" s="318"/>
      <c r="L2" s="262" t="s">
        <v>5</v>
      </c>
      <c r="M2" s="263"/>
      <c r="N2" s="266" t="s">
        <v>6</v>
      </c>
      <c r="O2" s="267"/>
      <c r="P2" s="268"/>
      <c r="Q2" s="272" t="s">
        <v>7</v>
      </c>
      <c r="R2" s="273"/>
      <c r="S2" s="274"/>
      <c r="T2" s="278" t="s">
        <v>8</v>
      </c>
      <c r="U2" s="280" t="s">
        <v>9</v>
      </c>
      <c r="V2" s="282" t="s">
        <v>10</v>
      </c>
      <c r="W2" s="283"/>
      <c r="X2" s="284"/>
      <c r="Y2" s="312" t="s">
        <v>11</v>
      </c>
      <c r="Z2" s="314" t="s">
        <v>12</v>
      </c>
    </row>
    <row r="3" spans="1:26" ht="62.25" customHeight="1" thickBot="1" x14ac:dyDescent="0.25">
      <c r="A3" s="253"/>
      <c r="B3" s="255"/>
      <c r="C3" s="259"/>
      <c r="D3" s="260"/>
      <c r="E3" s="261"/>
      <c r="F3" s="310" t="s">
        <v>13</v>
      </c>
      <c r="G3" s="311"/>
      <c r="H3" s="307" t="s">
        <v>14</v>
      </c>
      <c r="I3" s="289"/>
      <c r="J3" s="308" t="s">
        <v>15</v>
      </c>
      <c r="K3" s="309"/>
      <c r="L3" s="264"/>
      <c r="M3" s="265"/>
      <c r="N3" s="269"/>
      <c r="O3" s="270"/>
      <c r="P3" s="271"/>
      <c r="Q3" s="275"/>
      <c r="R3" s="276"/>
      <c r="S3" s="277"/>
      <c r="T3" s="279"/>
      <c r="U3" s="281"/>
      <c r="V3" s="285"/>
      <c r="W3" s="286"/>
      <c r="X3" s="287"/>
      <c r="Y3" s="313"/>
      <c r="Z3" s="315"/>
    </row>
    <row r="4" spans="1:26" ht="17.25" customHeight="1" x14ac:dyDescent="0.2">
      <c r="A4" s="84" t="s">
        <v>16</v>
      </c>
      <c r="B4" s="6">
        <v>112754</v>
      </c>
      <c r="C4" s="247">
        <v>1</v>
      </c>
      <c r="D4" s="248"/>
      <c r="E4" s="249"/>
      <c r="F4" s="250">
        <v>1</v>
      </c>
      <c r="G4" s="251"/>
      <c r="H4" s="304">
        <v>0</v>
      </c>
      <c r="I4" s="251"/>
      <c r="J4" s="305">
        <v>1</v>
      </c>
      <c r="K4" s="306"/>
      <c r="L4" s="290">
        <v>0</v>
      </c>
      <c r="M4" s="291"/>
      <c r="N4" s="292">
        <v>1</v>
      </c>
      <c r="O4" s="293"/>
      <c r="P4" s="294"/>
      <c r="Q4" s="295">
        <v>1</v>
      </c>
      <c r="R4" s="296"/>
      <c r="S4" s="297"/>
      <c r="T4" s="91">
        <v>1</v>
      </c>
      <c r="U4" s="89">
        <v>1</v>
      </c>
      <c r="V4" s="298">
        <v>0</v>
      </c>
      <c r="W4" s="299"/>
      <c r="X4" s="300"/>
      <c r="Y4" s="105">
        <v>1</v>
      </c>
      <c r="Z4" s="107">
        <v>0</v>
      </c>
    </row>
    <row r="5" spans="1:26" ht="15.75" customHeight="1" x14ac:dyDescent="0.2">
      <c r="A5" s="85" t="s">
        <v>17</v>
      </c>
      <c r="B5" s="3">
        <v>38955</v>
      </c>
      <c r="C5" s="228">
        <v>0</v>
      </c>
      <c r="D5" s="229"/>
      <c r="E5" s="230"/>
      <c r="F5" s="231">
        <v>1</v>
      </c>
      <c r="G5" s="232"/>
      <c r="H5" s="303">
        <v>0</v>
      </c>
      <c r="I5" s="232"/>
      <c r="J5" s="301">
        <v>1</v>
      </c>
      <c r="K5" s="302"/>
      <c r="L5" s="233">
        <v>0</v>
      </c>
      <c r="M5" s="234"/>
      <c r="N5" s="238">
        <v>0</v>
      </c>
      <c r="O5" s="239"/>
      <c r="P5" s="240"/>
      <c r="Q5" s="241">
        <v>0</v>
      </c>
      <c r="R5" s="242"/>
      <c r="S5" s="243"/>
      <c r="T5" s="92">
        <v>1</v>
      </c>
      <c r="U5" s="90">
        <v>1</v>
      </c>
      <c r="V5" s="244">
        <v>0</v>
      </c>
      <c r="W5" s="245"/>
      <c r="X5" s="246"/>
      <c r="Y5" s="106">
        <v>1</v>
      </c>
      <c r="Z5" s="108">
        <v>0</v>
      </c>
    </row>
    <row r="6" spans="1:26" ht="15.75" customHeight="1" x14ac:dyDescent="0.2">
      <c r="A6" s="85" t="s">
        <v>18</v>
      </c>
      <c r="B6" s="3">
        <v>48147</v>
      </c>
      <c r="C6" s="228">
        <v>0</v>
      </c>
      <c r="D6" s="229"/>
      <c r="E6" s="230"/>
      <c r="F6" s="231">
        <v>0</v>
      </c>
      <c r="G6" s="232"/>
      <c r="H6" s="303">
        <v>0</v>
      </c>
      <c r="I6" s="232"/>
      <c r="J6" s="301">
        <v>0</v>
      </c>
      <c r="K6" s="302"/>
      <c r="L6" s="233">
        <v>0</v>
      </c>
      <c r="M6" s="234"/>
      <c r="N6" s="238">
        <v>0</v>
      </c>
      <c r="O6" s="239"/>
      <c r="P6" s="240"/>
      <c r="Q6" s="241">
        <v>0</v>
      </c>
      <c r="R6" s="242"/>
      <c r="S6" s="243"/>
      <c r="T6" s="92">
        <v>1</v>
      </c>
      <c r="U6" s="90">
        <v>1</v>
      </c>
      <c r="V6" s="244">
        <v>0</v>
      </c>
      <c r="W6" s="245"/>
      <c r="X6" s="246"/>
      <c r="Y6" s="106">
        <v>0</v>
      </c>
      <c r="Z6" s="108">
        <v>0</v>
      </c>
    </row>
    <row r="7" spans="1:26" ht="15" customHeight="1" thickBot="1" x14ac:dyDescent="0.25">
      <c r="A7" s="85" t="s">
        <v>19</v>
      </c>
      <c r="B7" s="3">
        <v>8351</v>
      </c>
      <c r="C7" s="212">
        <v>1</v>
      </c>
      <c r="D7" s="213"/>
      <c r="E7" s="214"/>
      <c r="F7" s="215">
        <v>1</v>
      </c>
      <c r="G7" s="216"/>
      <c r="H7" s="235">
        <v>0</v>
      </c>
      <c r="I7" s="216"/>
      <c r="J7" s="236">
        <v>1</v>
      </c>
      <c r="K7" s="237"/>
      <c r="L7" s="217">
        <v>1</v>
      </c>
      <c r="M7" s="218"/>
      <c r="N7" s="219">
        <v>1</v>
      </c>
      <c r="O7" s="220"/>
      <c r="P7" s="221"/>
      <c r="Q7" s="222">
        <v>1</v>
      </c>
      <c r="R7" s="223"/>
      <c r="S7" s="224"/>
      <c r="T7" s="93">
        <v>1</v>
      </c>
      <c r="U7" s="90">
        <v>1</v>
      </c>
      <c r="V7" s="225">
        <v>1</v>
      </c>
      <c r="W7" s="226"/>
      <c r="X7" s="227"/>
      <c r="Y7" s="106">
        <v>1</v>
      </c>
      <c r="Z7" s="109">
        <v>0</v>
      </c>
    </row>
    <row r="8" spans="1:26" ht="23.25" customHeight="1" thickBot="1" x14ac:dyDescent="0.25">
      <c r="A8" s="1" t="s">
        <v>20</v>
      </c>
      <c r="B8" s="15"/>
      <c r="C8" s="201">
        <f>SUM(C4:E7)</f>
        <v>2</v>
      </c>
      <c r="D8" s="202"/>
      <c r="E8" s="203"/>
      <c r="F8" s="204">
        <f>SUM(F4:G7)</f>
        <v>3</v>
      </c>
      <c r="G8" s="205"/>
      <c r="H8" s="204">
        <f>SUM(H4:I7)</f>
        <v>0</v>
      </c>
      <c r="I8" s="205"/>
      <c r="J8" s="208">
        <f>SUM(J4:K7)</f>
        <v>3</v>
      </c>
      <c r="K8" s="209"/>
      <c r="L8" s="206">
        <f>SUM(L4:M7)</f>
        <v>1</v>
      </c>
      <c r="M8" s="207"/>
      <c r="N8" s="180">
        <f>SUM(N4:P7)</f>
        <v>2</v>
      </c>
      <c r="O8" s="181"/>
      <c r="P8" s="182"/>
      <c r="Q8" s="183">
        <f>SUM(Q4:S7)</f>
        <v>2</v>
      </c>
      <c r="R8" s="184"/>
      <c r="S8" s="185"/>
      <c r="T8" s="87">
        <f>SUM(T4:T7)</f>
        <v>4</v>
      </c>
      <c r="U8" s="88">
        <f>SUM(U4:U7)</f>
        <v>4</v>
      </c>
      <c r="V8" s="186">
        <f>SUM(V4:X7)</f>
        <v>1</v>
      </c>
      <c r="W8" s="186"/>
      <c r="X8" s="186"/>
      <c r="Y8" s="158">
        <f>SUM(Y4:Y7)</f>
        <v>3</v>
      </c>
      <c r="Z8" s="110">
        <f>SUM(Z4:Z7)</f>
        <v>0</v>
      </c>
    </row>
    <row r="9" spans="1:26" ht="23.25" customHeight="1" thickBot="1" x14ac:dyDescent="0.25">
      <c r="A9" s="1" t="s">
        <v>21</v>
      </c>
      <c r="B9" s="15"/>
      <c r="C9" s="187">
        <f>C8/4</f>
        <v>0.5</v>
      </c>
      <c r="D9" s="188"/>
      <c r="E9" s="189"/>
      <c r="F9" s="190">
        <f>F8/4</f>
        <v>0.75</v>
      </c>
      <c r="G9" s="191"/>
      <c r="H9" s="190">
        <f>H8/4</f>
        <v>0</v>
      </c>
      <c r="I9" s="191"/>
      <c r="J9" s="210">
        <f>J8/4</f>
        <v>0.75</v>
      </c>
      <c r="K9" s="211"/>
      <c r="L9" s="192">
        <f>L8/4</f>
        <v>0.25</v>
      </c>
      <c r="M9" s="193"/>
      <c r="N9" s="194">
        <f>N8/4</f>
        <v>0.5</v>
      </c>
      <c r="O9" s="195"/>
      <c r="P9" s="196"/>
      <c r="Q9" s="197">
        <f>Q8/4</f>
        <v>0.5</v>
      </c>
      <c r="R9" s="198"/>
      <c r="S9" s="199"/>
      <c r="T9" s="79">
        <f>T8/4</f>
        <v>1</v>
      </c>
      <c r="U9" s="80">
        <f>U8/4</f>
        <v>1</v>
      </c>
      <c r="V9" s="200">
        <f>V8/4</f>
        <v>0.25</v>
      </c>
      <c r="W9" s="200"/>
      <c r="X9" s="200"/>
      <c r="Y9" s="159">
        <f>Y8/4</f>
        <v>0.75</v>
      </c>
      <c r="Z9" s="111">
        <f>Z8/4</f>
        <v>0</v>
      </c>
    </row>
    <row r="10" spans="1:26" ht="13.5" customHeight="1" x14ac:dyDescent="0.2"/>
    <row r="11" spans="1:26" ht="13.5" customHeight="1" thickBot="1" x14ac:dyDescent="0.25"/>
    <row r="12" spans="1:26" ht="41.25" customHeight="1" x14ac:dyDescent="0.2">
      <c r="A12" s="252" t="s">
        <v>22</v>
      </c>
      <c r="B12" s="254" t="s">
        <v>2</v>
      </c>
      <c r="C12" s="256" t="s">
        <v>3</v>
      </c>
      <c r="D12" s="257"/>
      <c r="E12" s="258"/>
      <c r="F12" s="316" t="s">
        <v>4</v>
      </c>
      <c r="G12" s="317"/>
      <c r="H12" s="317"/>
      <c r="I12" s="317"/>
      <c r="J12" s="317"/>
      <c r="K12" s="318"/>
      <c r="L12" s="262" t="s">
        <v>5</v>
      </c>
      <c r="M12" s="263"/>
      <c r="N12" s="266" t="s">
        <v>6</v>
      </c>
      <c r="O12" s="267"/>
      <c r="P12" s="268"/>
      <c r="Q12" s="272" t="s">
        <v>7</v>
      </c>
      <c r="R12" s="273"/>
      <c r="S12" s="274"/>
      <c r="T12" s="278" t="s">
        <v>8</v>
      </c>
      <c r="U12" s="280" t="s">
        <v>9</v>
      </c>
      <c r="V12" s="282" t="s">
        <v>10</v>
      </c>
      <c r="W12" s="283"/>
      <c r="X12" s="284"/>
      <c r="Y12" s="312" t="s">
        <v>11</v>
      </c>
      <c r="Z12" s="314" t="s">
        <v>12</v>
      </c>
    </row>
    <row r="13" spans="1:26" ht="63" customHeight="1" thickBot="1" x14ac:dyDescent="0.25">
      <c r="A13" s="253"/>
      <c r="B13" s="255"/>
      <c r="C13" s="259"/>
      <c r="D13" s="260"/>
      <c r="E13" s="261"/>
      <c r="F13" s="288" t="s">
        <v>13</v>
      </c>
      <c r="G13" s="289"/>
      <c r="H13" s="307" t="s">
        <v>14</v>
      </c>
      <c r="I13" s="289"/>
      <c r="J13" s="308" t="s">
        <v>15</v>
      </c>
      <c r="K13" s="309"/>
      <c r="L13" s="264"/>
      <c r="M13" s="265"/>
      <c r="N13" s="269"/>
      <c r="O13" s="270"/>
      <c r="P13" s="271"/>
      <c r="Q13" s="275"/>
      <c r="R13" s="276"/>
      <c r="S13" s="277"/>
      <c r="T13" s="279"/>
      <c r="U13" s="281"/>
      <c r="V13" s="285"/>
      <c r="W13" s="286"/>
      <c r="X13" s="287"/>
      <c r="Y13" s="313"/>
      <c r="Z13" s="315"/>
    </row>
    <row r="14" spans="1:26" ht="15.75" customHeight="1" x14ac:dyDescent="0.2">
      <c r="A14" s="84" t="s">
        <v>23</v>
      </c>
      <c r="B14" s="95">
        <v>39584</v>
      </c>
      <c r="C14" s="247">
        <v>3</v>
      </c>
      <c r="D14" s="248"/>
      <c r="E14" s="249"/>
      <c r="F14" s="250">
        <v>3</v>
      </c>
      <c r="G14" s="251"/>
      <c r="H14" s="304">
        <v>2</v>
      </c>
      <c r="I14" s="251"/>
      <c r="J14" s="305">
        <v>3</v>
      </c>
      <c r="K14" s="306"/>
      <c r="L14" s="290">
        <v>0</v>
      </c>
      <c r="M14" s="291"/>
      <c r="N14" s="292">
        <v>5</v>
      </c>
      <c r="O14" s="293"/>
      <c r="P14" s="294"/>
      <c r="Q14" s="295">
        <v>2</v>
      </c>
      <c r="R14" s="296"/>
      <c r="S14" s="297"/>
      <c r="T14" s="91">
        <v>5</v>
      </c>
      <c r="U14" s="89">
        <v>7</v>
      </c>
      <c r="V14" s="298">
        <v>2</v>
      </c>
      <c r="W14" s="299"/>
      <c r="X14" s="300"/>
      <c r="Y14" s="105">
        <v>3</v>
      </c>
      <c r="Z14" s="107">
        <v>0</v>
      </c>
    </row>
    <row r="15" spans="1:26" ht="15.75" customHeight="1" x14ac:dyDescent="0.2">
      <c r="A15" s="85" t="s">
        <v>24</v>
      </c>
      <c r="B15" s="96">
        <v>27378</v>
      </c>
      <c r="C15" s="228">
        <v>5</v>
      </c>
      <c r="D15" s="229"/>
      <c r="E15" s="230"/>
      <c r="F15" s="231">
        <v>2</v>
      </c>
      <c r="G15" s="232"/>
      <c r="H15" s="303">
        <v>2</v>
      </c>
      <c r="I15" s="232"/>
      <c r="J15" s="301">
        <v>1</v>
      </c>
      <c r="K15" s="302"/>
      <c r="L15" s="233">
        <v>0</v>
      </c>
      <c r="M15" s="234"/>
      <c r="N15" s="238">
        <v>4</v>
      </c>
      <c r="O15" s="239"/>
      <c r="P15" s="240"/>
      <c r="Q15" s="241">
        <v>2</v>
      </c>
      <c r="R15" s="242"/>
      <c r="S15" s="243"/>
      <c r="T15" s="92">
        <v>6</v>
      </c>
      <c r="U15" s="90">
        <v>6</v>
      </c>
      <c r="V15" s="244">
        <v>1</v>
      </c>
      <c r="W15" s="245"/>
      <c r="X15" s="246"/>
      <c r="Y15" s="106">
        <v>1</v>
      </c>
      <c r="Z15" s="108">
        <v>1</v>
      </c>
    </row>
    <row r="16" spans="1:26" ht="16.5" customHeight="1" x14ac:dyDescent="0.2">
      <c r="A16" s="85" t="s">
        <v>25</v>
      </c>
      <c r="B16" s="96">
        <v>46637</v>
      </c>
      <c r="C16" s="228">
        <v>5</v>
      </c>
      <c r="D16" s="229"/>
      <c r="E16" s="230"/>
      <c r="F16" s="231">
        <v>1</v>
      </c>
      <c r="G16" s="232"/>
      <c r="H16" s="303">
        <v>2</v>
      </c>
      <c r="I16" s="232"/>
      <c r="J16" s="301">
        <v>5</v>
      </c>
      <c r="K16" s="302"/>
      <c r="L16" s="233">
        <v>2</v>
      </c>
      <c r="M16" s="234"/>
      <c r="N16" s="238">
        <v>6</v>
      </c>
      <c r="O16" s="239"/>
      <c r="P16" s="240"/>
      <c r="Q16" s="241">
        <v>4</v>
      </c>
      <c r="R16" s="242"/>
      <c r="S16" s="243"/>
      <c r="T16" s="92">
        <v>10</v>
      </c>
      <c r="U16" s="90">
        <v>10</v>
      </c>
      <c r="V16" s="244">
        <v>2</v>
      </c>
      <c r="W16" s="245"/>
      <c r="X16" s="246"/>
      <c r="Y16" s="106">
        <v>2</v>
      </c>
      <c r="Z16" s="108">
        <v>1</v>
      </c>
    </row>
    <row r="17" spans="1:26" ht="15.75" customHeight="1" thickBot="1" x14ac:dyDescent="0.25">
      <c r="A17" s="85" t="s">
        <v>26</v>
      </c>
      <c r="B17" s="96">
        <v>34003</v>
      </c>
      <c r="C17" s="212">
        <v>6</v>
      </c>
      <c r="D17" s="213"/>
      <c r="E17" s="214"/>
      <c r="F17" s="215">
        <v>4</v>
      </c>
      <c r="G17" s="216"/>
      <c r="H17" s="235">
        <v>1</v>
      </c>
      <c r="I17" s="216"/>
      <c r="J17" s="236">
        <v>7</v>
      </c>
      <c r="K17" s="237"/>
      <c r="L17" s="217">
        <v>1</v>
      </c>
      <c r="M17" s="218"/>
      <c r="N17" s="219">
        <v>5</v>
      </c>
      <c r="O17" s="220"/>
      <c r="P17" s="221"/>
      <c r="Q17" s="222">
        <v>3</v>
      </c>
      <c r="R17" s="223"/>
      <c r="S17" s="224"/>
      <c r="T17" s="93">
        <v>7</v>
      </c>
      <c r="U17" s="90">
        <v>7</v>
      </c>
      <c r="V17" s="225">
        <v>3</v>
      </c>
      <c r="W17" s="226"/>
      <c r="X17" s="227"/>
      <c r="Y17" s="106">
        <v>4</v>
      </c>
      <c r="Z17" s="109">
        <v>1</v>
      </c>
    </row>
    <row r="18" spans="1:26" ht="21.75" customHeight="1" thickBot="1" x14ac:dyDescent="0.25">
      <c r="A18" s="1" t="s">
        <v>27</v>
      </c>
      <c r="B18" s="15"/>
      <c r="C18" s="201">
        <f>SUM(C14:E17)</f>
        <v>19</v>
      </c>
      <c r="D18" s="202"/>
      <c r="E18" s="203"/>
      <c r="F18" s="204">
        <f>SUM(F14:G17)</f>
        <v>10</v>
      </c>
      <c r="G18" s="205"/>
      <c r="H18" s="204">
        <f>SUM(H14:I17)</f>
        <v>7</v>
      </c>
      <c r="I18" s="205"/>
      <c r="J18" s="208">
        <f>SUM(J14:K17)</f>
        <v>16</v>
      </c>
      <c r="K18" s="209"/>
      <c r="L18" s="206">
        <f>SUM(L14:M17)</f>
        <v>3</v>
      </c>
      <c r="M18" s="207"/>
      <c r="N18" s="180">
        <f>SUM(N14:P17)</f>
        <v>20</v>
      </c>
      <c r="O18" s="181"/>
      <c r="P18" s="182"/>
      <c r="Q18" s="183">
        <f>SUM(Q14:S17)</f>
        <v>11</v>
      </c>
      <c r="R18" s="184"/>
      <c r="S18" s="185"/>
      <c r="T18" s="87">
        <f>SUM(T14:T17)</f>
        <v>28</v>
      </c>
      <c r="U18" s="88">
        <f>SUM(U14:U17)</f>
        <v>30</v>
      </c>
      <c r="V18" s="186">
        <f>SUM(V14:X17)</f>
        <v>8</v>
      </c>
      <c r="W18" s="186"/>
      <c r="X18" s="186"/>
      <c r="Y18" s="158">
        <f>SUM(Y14:Y17)</f>
        <v>10</v>
      </c>
      <c r="Z18" s="110">
        <f>SUM(Z14:Z17)</f>
        <v>3</v>
      </c>
    </row>
    <row r="19" spans="1:26" ht="22.5" customHeight="1" thickBot="1" x14ac:dyDescent="0.25">
      <c r="A19" s="1" t="s">
        <v>28</v>
      </c>
      <c r="B19" s="15"/>
      <c r="C19" s="187">
        <f>C18/32</f>
        <v>0.59375</v>
      </c>
      <c r="D19" s="188"/>
      <c r="E19" s="189"/>
      <c r="F19" s="190">
        <f>F18/32</f>
        <v>0.3125</v>
      </c>
      <c r="G19" s="191"/>
      <c r="H19" s="190">
        <f>H18/32</f>
        <v>0.21875</v>
      </c>
      <c r="I19" s="191"/>
      <c r="J19" s="210">
        <f>J18/32</f>
        <v>0.5</v>
      </c>
      <c r="K19" s="211"/>
      <c r="L19" s="192">
        <f>L18/32</f>
        <v>9.375E-2</v>
      </c>
      <c r="M19" s="193"/>
      <c r="N19" s="194">
        <f>N18/32</f>
        <v>0.625</v>
      </c>
      <c r="O19" s="195"/>
      <c r="P19" s="196"/>
      <c r="Q19" s="197">
        <f>Q18/32</f>
        <v>0.34375</v>
      </c>
      <c r="R19" s="198"/>
      <c r="S19" s="199"/>
      <c r="T19" s="79">
        <f>T18/32</f>
        <v>0.875</v>
      </c>
      <c r="U19" s="80">
        <f>U18/32</f>
        <v>0.9375</v>
      </c>
      <c r="V19" s="200">
        <f>V18/32</f>
        <v>0.25</v>
      </c>
      <c r="W19" s="200"/>
      <c r="X19" s="200"/>
      <c r="Y19" s="159">
        <f>Y18/32</f>
        <v>0.3125</v>
      </c>
      <c r="Z19" s="111">
        <f>Z18/32</f>
        <v>9.375E-2</v>
      </c>
    </row>
    <row r="21" spans="1:26" ht="13.5" thickBot="1" x14ac:dyDescent="0.25"/>
    <row r="22" spans="1:26" ht="46.5" customHeight="1" x14ac:dyDescent="0.2">
      <c r="A22" s="252" t="s">
        <v>29</v>
      </c>
      <c r="B22" s="254" t="s">
        <v>2</v>
      </c>
      <c r="C22" s="256" t="s">
        <v>3</v>
      </c>
      <c r="D22" s="257"/>
      <c r="E22" s="258"/>
      <c r="F22" s="316" t="s">
        <v>4</v>
      </c>
      <c r="G22" s="317"/>
      <c r="H22" s="317"/>
      <c r="I22" s="317"/>
      <c r="J22" s="317"/>
      <c r="K22" s="318"/>
      <c r="L22" s="262" t="s">
        <v>5</v>
      </c>
      <c r="M22" s="263"/>
      <c r="N22" s="266" t="s">
        <v>6</v>
      </c>
      <c r="O22" s="267"/>
      <c r="P22" s="268"/>
      <c r="Q22" s="272" t="s">
        <v>7</v>
      </c>
      <c r="R22" s="273"/>
      <c r="S22" s="274"/>
      <c r="T22" s="278" t="s">
        <v>8</v>
      </c>
      <c r="U22" s="280" t="s">
        <v>9</v>
      </c>
      <c r="V22" s="282" t="s">
        <v>10</v>
      </c>
      <c r="W22" s="283"/>
      <c r="X22" s="284"/>
      <c r="Y22" s="312" t="s">
        <v>11</v>
      </c>
      <c r="Z22" s="314" t="s">
        <v>12</v>
      </c>
    </row>
    <row r="23" spans="1:26" ht="64.5" customHeight="1" thickBot="1" x14ac:dyDescent="0.25">
      <c r="A23" s="253"/>
      <c r="B23" s="255"/>
      <c r="C23" s="259"/>
      <c r="D23" s="260"/>
      <c r="E23" s="261"/>
      <c r="F23" s="288" t="s">
        <v>13</v>
      </c>
      <c r="G23" s="289"/>
      <c r="H23" s="307" t="s">
        <v>14</v>
      </c>
      <c r="I23" s="289"/>
      <c r="J23" s="308" t="s">
        <v>15</v>
      </c>
      <c r="K23" s="309"/>
      <c r="L23" s="264"/>
      <c r="M23" s="265"/>
      <c r="N23" s="269"/>
      <c r="O23" s="270"/>
      <c r="P23" s="271"/>
      <c r="Q23" s="275"/>
      <c r="R23" s="276"/>
      <c r="S23" s="277"/>
      <c r="T23" s="279"/>
      <c r="U23" s="281"/>
      <c r="V23" s="285"/>
      <c r="W23" s="286"/>
      <c r="X23" s="287"/>
      <c r="Y23" s="313"/>
      <c r="Z23" s="315"/>
    </row>
    <row r="24" spans="1:26" ht="15.75" customHeight="1" x14ac:dyDescent="0.2">
      <c r="A24" s="84" t="s">
        <v>23</v>
      </c>
      <c r="B24" s="95">
        <v>25788</v>
      </c>
      <c r="C24" s="247">
        <v>6</v>
      </c>
      <c r="D24" s="248"/>
      <c r="E24" s="249"/>
      <c r="F24" s="250">
        <v>6</v>
      </c>
      <c r="G24" s="251"/>
      <c r="H24" s="304">
        <v>10</v>
      </c>
      <c r="I24" s="251"/>
      <c r="J24" s="305">
        <v>4</v>
      </c>
      <c r="K24" s="306"/>
      <c r="L24" s="290">
        <v>0</v>
      </c>
      <c r="M24" s="291"/>
      <c r="N24" s="292">
        <v>22</v>
      </c>
      <c r="O24" s="293"/>
      <c r="P24" s="294"/>
      <c r="Q24" s="295">
        <v>20</v>
      </c>
      <c r="R24" s="296"/>
      <c r="S24" s="297"/>
      <c r="T24" s="91">
        <v>35</v>
      </c>
      <c r="U24" s="89">
        <v>18</v>
      </c>
      <c r="V24" s="298">
        <v>5</v>
      </c>
      <c r="W24" s="299"/>
      <c r="X24" s="300"/>
      <c r="Y24" s="105">
        <v>5</v>
      </c>
      <c r="Z24" s="107">
        <v>0</v>
      </c>
    </row>
    <row r="25" spans="1:26" ht="15.75" customHeight="1" x14ac:dyDescent="0.2">
      <c r="A25" s="85" t="s">
        <v>24</v>
      </c>
      <c r="B25" s="96">
        <v>17542</v>
      </c>
      <c r="C25" s="228">
        <v>2</v>
      </c>
      <c r="D25" s="229"/>
      <c r="E25" s="230"/>
      <c r="F25" s="231">
        <v>8</v>
      </c>
      <c r="G25" s="232"/>
      <c r="H25" s="303">
        <v>1</v>
      </c>
      <c r="I25" s="232"/>
      <c r="J25" s="301">
        <v>6</v>
      </c>
      <c r="K25" s="302"/>
      <c r="L25" s="233">
        <v>0</v>
      </c>
      <c r="M25" s="234"/>
      <c r="N25" s="238">
        <v>13</v>
      </c>
      <c r="O25" s="239"/>
      <c r="P25" s="240"/>
      <c r="Q25" s="241">
        <v>12</v>
      </c>
      <c r="R25" s="242"/>
      <c r="S25" s="243"/>
      <c r="T25" s="92">
        <v>8</v>
      </c>
      <c r="U25" s="90">
        <v>3</v>
      </c>
      <c r="V25" s="244">
        <v>1</v>
      </c>
      <c r="W25" s="245"/>
      <c r="X25" s="246"/>
      <c r="Y25" s="106">
        <v>4</v>
      </c>
      <c r="Z25" s="108">
        <v>0</v>
      </c>
    </row>
    <row r="26" spans="1:26" ht="16.5" customHeight="1" x14ac:dyDescent="0.2">
      <c r="A26" s="85" t="s">
        <v>25</v>
      </c>
      <c r="B26" s="96">
        <v>30554</v>
      </c>
      <c r="C26" s="228">
        <v>9</v>
      </c>
      <c r="D26" s="229"/>
      <c r="E26" s="230"/>
      <c r="F26" s="231">
        <v>14</v>
      </c>
      <c r="G26" s="232"/>
      <c r="H26" s="303">
        <v>1</v>
      </c>
      <c r="I26" s="232"/>
      <c r="J26" s="301">
        <v>16</v>
      </c>
      <c r="K26" s="302"/>
      <c r="L26" s="233">
        <v>4</v>
      </c>
      <c r="M26" s="234"/>
      <c r="N26" s="238">
        <v>29</v>
      </c>
      <c r="O26" s="239"/>
      <c r="P26" s="240"/>
      <c r="Q26" s="241">
        <v>26</v>
      </c>
      <c r="R26" s="242"/>
      <c r="S26" s="243"/>
      <c r="T26" s="92">
        <v>46</v>
      </c>
      <c r="U26" s="90">
        <v>24</v>
      </c>
      <c r="V26" s="244">
        <v>9</v>
      </c>
      <c r="W26" s="245"/>
      <c r="X26" s="246"/>
      <c r="Y26" s="106">
        <v>6</v>
      </c>
      <c r="Z26" s="108">
        <v>7</v>
      </c>
    </row>
    <row r="27" spans="1:26" ht="15.75" customHeight="1" thickBot="1" x14ac:dyDescent="0.25">
      <c r="A27" s="85" t="s">
        <v>26</v>
      </c>
      <c r="B27" s="96">
        <v>30860</v>
      </c>
      <c r="C27" s="212">
        <v>2</v>
      </c>
      <c r="D27" s="213"/>
      <c r="E27" s="214"/>
      <c r="F27" s="215">
        <v>5</v>
      </c>
      <c r="G27" s="216"/>
      <c r="H27" s="235">
        <v>8</v>
      </c>
      <c r="I27" s="216"/>
      <c r="J27" s="236">
        <v>12</v>
      </c>
      <c r="K27" s="237"/>
      <c r="L27" s="217">
        <v>4</v>
      </c>
      <c r="M27" s="218"/>
      <c r="N27" s="219">
        <v>12</v>
      </c>
      <c r="O27" s="220"/>
      <c r="P27" s="221"/>
      <c r="Q27" s="222">
        <v>5</v>
      </c>
      <c r="R27" s="223"/>
      <c r="S27" s="224"/>
      <c r="T27" s="93">
        <v>18</v>
      </c>
      <c r="U27" s="90">
        <v>11</v>
      </c>
      <c r="V27" s="225">
        <v>12</v>
      </c>
      <c r="W27" s="226"/>
      <c r="X27" s="227"/>
      <c r="Y27" s="106">
        <v>4</v>
      </c>
      <c r="Z27" s="109">
        <v>4</v>
      </c>
    </row>
    <row r="28" spans="1:26" ht="21.75" customHeight="1" thickBot="1" x14ac:dyDescent="0.25">
      <c r="A28" s="1" t="s">
        <v>30</v>
      </c>
      <c r="B28" s="15"/>
      <c r="C28" s="201">
        <f>SUM(C24:E27)</f>
        <v>19</v>
      </c>
      <c r="D28" s="202"/>
      <c r="E28" s="203"/>
      <c r="F28" s="204">
        <f>SUM(F24:G27)</f>
        <v>33</v>
      </c>
      <c r="G28" s="205"/>
      <c r="H28" s="204">
        <f>SUM(H24:I27)</f>
        <v>20</v>
      </c>
      <c r="I28" s="205"/>
      <c r="J28" s="208">
        <f>SUM(J24:K27)</f>
        <v>38</v>
      </c>
      <c r="K28" s="209"/>
      <c r="L28" s="206">
        <f>SUM(L24:M27)</f>
        <v>8</v>
      </c>
      <c r="M28" s="207"/>
      <c r="N28" s="180">
        <f>SUM(N24:P27)</f>
        <v>76</v>
      </c>
      <c r="O28" s="181"/>
      <c r="P28" s="182"/>
      <c r="Q28" s="183">
        <f>SUM(Q24:S27)</f>
        <v>63</v>
      </c>
      <c r="R28" s="184"/>
      <c r="S28" s="185"/>
      <c r="T28" s="87">
        <f>SUM(T24:T27)</f>
        <v>107</v>
      </c>
      <c r="U28" s="88">
        <f>SUM(U24:U27)</f>
        <v>56</v>
      </c>
      <c r="V28" s="186">
        <f>SUM(V24:X27)</f>
        <v>27</v>
      </c>
      <c r="W28" s="186"/>
      <c r="X28" s="186"/>
      <c r="Y28" s="158">
        <f>SUM(Y24:Y27)</f>
        <v>19</v>
      </c>
      <c r="Z28" s="110">
        <f>SUM(Z24:Z27)</f>
        <v>11</v>
      </c>
    </row>
    <row r="29" spans="1:26" ht="21.75" customHeight="1" thickBot="1" x14ac:dyDescent="0.25">
      <c r="A29" s="1" t="s">
        <v>31</v>
      </c>
      <c r="B29" s="15"/>
      <c r="C29" s="187">
        <f>C28/164</f>
        <v>0.11585365853658537</v>
      </c>
      <c r="D29" s="188"/>
      <c r="E29" s="189"/>
      <c r="F29" s="190">
        <f>F28/164</f>
        <v>0.20121951219512196</v>
      </c>
      <c r="G29" s="191"/>
      <c r="H29" s="190">
        <f>H28/164</f>
        <v>0.12195121951219512</v>
      </c>
      <c r="I29" s="191"/>
      <c r="J29" s="210">
        <f>J28/164</f>
        <v>0.23170731707317074</v>
      </c>
      <c r="K29" s="211"/>
      <c r="L29" s="192">
        <f>L28/164</f>
        <v>4.878048780487805E-2</v>
      </c>
      <c r="M29" s="193"/>
      <c r="N29" s="194">
        <f>N28/164</f>
        <v>0.46341463414634149</v>
      </c>
      <c r="O29" s="195"/>
      <c r="P29" s="196"/>
      <c r="Q29" s="197">
        <f>Q28/164</f>
        <v>0.38414634146341464</v>
      </c>
      <c r="R29" s="198"/>
      <c r="S29" s="199"/>
      <c r="T29" s="79">
        <f>T28/164</f>
        <v>0.65243902439024393</v>
      </c>
      <c r="U29" s="80">
        <f>U28/164</f>
        <v>0.34146341463414637</v>
      </c>
      <c r="V29" s="200">
        <f>V28/164</f>
        <v>0.16463414634146342</v>
      </c>
      <c r="W29" s="200"/>
      <c r="X29" s="200"/>
      <c r="Y29" s="159">
        <f>Y28/164</f>
        <v>0.11585365853658537</v>
      </c>
      <c r="Z29" s="111">
        <f>Z28/164</f>
        <v>6.7073170731707321E-2</v>
      </c>
    </row>
    <row r="30" spans="1:26" x14ac:dyDescent="0.2">
      <c r="A30" s="10" t="s">
        <v>32</v>
      </c>
    </row>
  </sheetData>
  <mergeCells count="189">
    <mergeCell ref="F2:K2"/>
    <mergeCell ref="F12:K12"/>
    <mergeCell ref="F22:K22"/>
    <mergeCell ref="H23:I23"/>
    <mergeCell ref="J23:K23"/>
    <mergeCell ref="H24:I24"/>
    <mergeCell ref="J24:K24"/>
    <mergeCell ref="H25:I25"/>
    <mergeCell ref="J25:K25"/>
    <mergeCell ref="F4:G4"/>
    <mergeCell ref="F5:G5"/>
    <mergeCell ref="F6:G6"/>
    <mergeCell ref="F7:G7"/>
    <mergeCell ref="H19:I19"/>
    <mergeCell ref="U2:U3"/>
    <mergeCell ref="V2:X3"/>
    <mergeCell ref="L2:M3"/>
    <mergeCell ref="N2:P3"/>
    <mergeCell ref="Q2:S3"/>
    <mergeCell ref="T2:T3"/>
    <mergeCell ref="H26:I26"/>
    <mergeCell ref="J26:K26"/>
    <mergeCell ref="Z2:Z3"/>
    <mergeCell ref="Z12:Z13"/>
    <mergeCell ref="Z22:Z23"/>
    <mergeCell ref="H3:I3"/>
    <mergeCell ref="J3:K3"/>
    <mergeCell ref="H4:I4"/>
    <mergeCell ref="J4:K4"/>
    <mergeCell ref="H5:I5"/>
    <mergeCell ref="J5:K5"/>
    <mergeCell ref="H6:I6"/>
    <mergeCell ref="J6:K6"/>
    <mergeCell ref="H7:I7"/>
    <mergeCell ref="J7:K7"/>
    <mergeCell ref="H8:I8"/>
    <mergeCell ref="J8:K8"/>
    <mergeCell ref="H9:I9"/>
    <mergeCell ref="A2:A3"/>
    <mergeCell ref="B2:B3"/>
    <mergeCell ref="C9:E9"/>
    <mergeCell ref="F9:G9"/>
    <mergeCell ref="C2:E3"/>
    <mergeCell ref="F3:G3"/>
    <mergeCell ref="Y2:Y3"/>
    <mergeCell ref="Y12:Y13"/>
    <mergeCell ref="Y22:Y23"/>
    <mergeCell ref="V8:X8"/>
    <mergeCell ref="Q8:S8"/>
    <mergeCell ref="L6:M6"/>
    <mergeCell ref="L7:M7"/>
    <mergeCell ref="N8:P8"/>
    <mergeCell ref="N15:P15"/>
    <mergeCell ref="Q15:S15"/>
    <mergeCell ref="V15:X15"/>
    <mergeCell ref="L8:M8"/>
    <mergeCell ref="N4:P4"/>
    <mergeCell ref="N5:P5"/>
    <mergeCell ref="N6:P6"/>
    <mergeCell ref="N7:P7"/>
    <mergeCell ref="L4:M4"/>
    <mergeCell ref="L5:M5"/>
    <mergeCell ref="V4:X4"/>
    <mergeCell ref="V5:X5"/>
    <mergeCell ref="V6:X6"/>
    <mergeCell ref="V7:X7"/>
    <mergeCell ref="Q4:S4"/>
    <mergeCell ref="Q5:S5"/>
    <mergeCell ref="Q6:S6"/>
    <mergeCell ref="Q7:S7"/>
    <mergeCell ref="C8:E8"/>
    <mergeCell ref="F8:G8"/>
    <mergeCell ref="C4:E4"/>
    <mergeCell ref="C5:E5"/>
    <mergeCell ref="C6:E6"/>
    <mergeCell ref="C7:E7"/>
    <mergeCell ref="A12:A13"/>
    <mergeCell ref="B12:B13"/>
    <mergeCell ref="C12:E13"/>
    <mergeCell ref="V9:X9"/>
    <mergeCell ref="L9:M9"/>
    <mergeCell ref="N9:P9"/>
    <mergeCell ref="Q9:S9"/>
    <mergeCell ref="V12:X13"/>
    <mergeCell ref="F13:G13"/>
    <mergeCell ref="J9:K9"/>
    <mergeCell ref="H13:I13"/>
    <mergeCell ref="J13:K13"/>
    <mergeCell ref="C14:E14"/>
    <mergeCell ref="F14:G14"/>
    <mergeCell ref="L14:M14"/>
    <mergeCell ref="N14:P14"/>
    <mergeCell ref="Q14:S14"/>
    <mergeCell ref="V14:X14"/>
    <mergeCell ref="L12:M13"/>
    <mergeCell ref="N12:P13"/>
    <mergeCell ref="Q12:S13"/>
    <mergeCell ref="T12:T13"/>
    <mergeCell ref="U12:U13"/>
    <mergeCell ref="H14:I14"/>
    <mergeCell ref="J14:K14"/>
    <mergeCell ref="C16:E16"/>
    <mergeCell ref="F16:G16"/>
    <mergeCell ref="L16:M16"/>
    <mergeCell ref="N16:P16"/>
    <mergeCell ref="Q16:S16"/>
    <mergeCell ref="V16:X16"/>
    <mergeCell ref="C15:E15"/>
    <mergeCell ref="F15:G15"/>
    <mergeCell ref="L15:M15"/>
    <mergeCell ref="J15:K15"/>
    <mergeCell ref="H16:I16"/>
    <mergeCell ref="J16:K16"/>
    <mergeCell ref="H15:I15"/>
    <mergeCell ref="N17:P17"/>
    <mergeCell ref="Q17:S17"/>
    <mergeCell ref="V17:X17"/>
    <mergeCell ref="C18:E18"/>
    <mergeCell ref="F18:G18"/>
    <mergeCell ref="L18:M18"/>
    <mergeCell ref="N18:P18"/>
    <mergeCell ref="Q18:S18"/>
    <mergeCell ref="V18:X18"/>
    <mergeCell ref="C17:E17"/>
    <mergeCell ref="F17:G17"/>
    <mergeCell ref="L17:M17"/>
    <mergeCell ref="H17:I17"/>
    <mergeCell ref="J17:K17"/>
    <mergeCell ref="H18:I18"/>
    <mergeCell ref="J18:K18"/>
    <mergeCell ref="C24:E24"/>
    <mergeCell ref="F24:G24"/>
    <mergeCell ref="N19:P19"/>
    <mergeCell ref="Q19:S19"/>
    <mergeCell ref="V19:X19"/>
    <mergeCell ref="A22:A23"/>
    <mergeCell ref="B22:B23"/>
    <mergeCell ref="C22:E23"/>
    <mergeCell ref="L22:M23"/>
    <mergeCell ref="N22:P23"/>
    <mergeCell ref="Q22:S23"/>
    <mergeCell ref="T22:T23"/>
    <mergeCell ref="U22:U23"/>
    <mergeCell ref="V22:X23"/>
    <mergeCell ref="F23:G23"/>
    <mergeCell ref="C19:E19"/>
    <mergeCell ref="F19:G19"/>
    <mergeCell ref="L24:M24"/>
    <mergeCell ref="N24:P24"/>
    <mergeCell ref="Q24:S24"/>
    <mergeCell ref="V24:X24"/>
    <mergeCell ref="L19:M19"/>
    <mergeCell ref="J19:K19"/>
    <mergeCell ref="C25:E25"/>
    <mergeCell ref="F25:G25"/>
    <mergeCell ref="L25:M25"/>
    <mergeCell ref="N25:P25"/>
    <mergeCell ref="Q25:S25"/>
    <mergeCell ref="V25:X25"/>
    <mergeCell ref="N26:P26"/>
    <mergeCell ref="Q26:S26"/>
    <mergeCell ref="V26:X26"/>
    <mergeCell ref="C27:E27"/>
    <mergeCell ref="F27:G27"/>
    <mergeCell ref="L27:M27"/>
    <mergeCell ref="N27:P27"/>
    <mergeCell ref="Q27:S27"/>
    <mergeCell ref="V27:X27"/>
    <mergeCell ref="C26:E26"/>
    <mergeCell ref="F26:G26"/>
    <mergeCell ref="L26:M26"/>
    <mergeCell ref="H27:I27"/>
    <mergeCell ref="J27:K27"/>
    <mergeCell ref="N28:P28"/>
    <mergeCell ref="Q28:S28"/>
    <mergeCell ref="V28:X28"/>
    <mergeCell ref="C29:E29"/>
    <mergeCell ref="F29:G29"/>
    <mergeCell ref="H29:I29"/>
    <mergeCell ref="L29:M29"/>
    <mergeCell ref="N29:P29"/>
    <mergeCell ref="Q29:S29"/>
    <mergeCell ref="V29:X29"/>
    <mergeCell ref="C28:E28"/>
    <mergeCell ref="F28:G28"/>
    <mergeCell ref="L28:M28"/>
    <mergeCell ref="H28:I28"/>
    <mergeCell ref="J28:K28"/>
    <mergeCell ref="J29:K29"/>
  </mergeCells>
  <pageMargins left="0.7" right="0.7" top="0.78740157499999996" bottom="0.78740157499999996" header="0.3" footer="0.3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499984740745262"/>
    <pageSetUpPr fitToPage="1"/>
  </sheetPr>
  <dimension ref="A1:Z11"/>
  <sheetViews>
    <sheetView showGridLines="0" zoomScale="80" zoomScaleNormal="80" workbookViewId="0">
      <selection activeCell="A10" sqref="A10"/>
    </sheetView>
  </sheetViews>
  <sheetFormatPr defaultRowHeight="12.75" x14ac:dyDescent="0.2"/>
  <cols>
    <col min="1" max="1" width="27.5703125" customWidth="1"/>
    <col min="2" max="2" width="11.5703125" customWidth="1"/>
    <col min="3" max="3" width="6.7109375" customWidth="1"/>
    <col min="4" max="4" width="8.85546875" customWidth="1"/>
    <col min="5" max="5" width="0.28515625" customWidth="1"/>
    <col min="6" max="7" width="6.7109375" customWidth="1"/>
    <col min="8" max="11" width="7.7109375" customWidth="1"/>
    <col min="12" max="12" width="0.140625" customWidth="1"/>
    <col min="13" max="13" width="13.42578125" customWidth="1"/>
    <col min="14" max="14" width="7.7109375" customWidth="1"/>
    <col min="15" max="15" width="7.7109375" hidden="1" customWidth="1"/>
    <col min="16" max="16" width="13.5703125" customWidth="1"/>
    <col min="17" max="17" width="16.140625" customWidth="1"/>
    <col min="18" max="18" width="6.28515625" customWidth="1"/>
    <col min="19" max="19" width="1.7109375" customWidth="1"/>
    <col min="20" max="20" width="13.5703125" customWidth="1"/>
    <col min="21" max="21" width="15.7109375" customWidth="1"/>
    <col min="22" max="22" width="15.85546875" customWidth="1"/>
    <col min="23" max="23" width="11.85546875" hidden="1" customWidth="1"/>
    <col min="24" max="24" width="4.28515625" hidden="1" customWidth="1"/>
    <col min="25" max="25" width="14.5703125" customWidth="1"/>
    <col min="26" max="26" width="16.42578125" customWidth="1"/>
  </cols>
  <sheetData>
    <row r="1" spans="1:26" ht="20.25" customHeight="1" thickBot="1" x14ac:dyDescent="0.25">
      <c r="A1" s="94" t="s">
        <v>33</v>
      </c>
    </row>
    <row r="2" spans="1:26" ht="48" customHeight="1" x14ac:dyDescent="0.2">
      <c r="A2" s="353" t="s">
        <v>34</v>
      </c>
      <c r="B2" s="254" t="s">
        <v>2</v>
      </c>
      <c r="C2" s="256" t="s">
        <v>3</v>
      </c>
      <c r="D2" s="257"/>
      <c r="E2" s="258"/>
      <c r="F2" s="316" t="s">
        <v>4</v>
      </c>
      <c r="G2" s="317"/>
      <c r="H2" s="317"/>
      <c r="I2" s="317"/>
      <c r="J2" s="317"/>
      <c r="K2" s="318"/>
      <c r="L2" s="262" t="s">
        <v>5</v>
      </c>
      <c r="M2" s="263"/>
      <c r="N2" s="266" t="s">
        <v>6</v>
      </c>
      <c r="O2" s="267"/>
      <c r="P2" s="268"/>
      <c r="Q2" s="272" t="s">
        <v>7</v>
      </c>
      <c r="R2" s="273"/>
      <c r="S2" s="274"/>
      <c r="T2" s="278" t="s">
        <v>8</v>
      </c>
      <c r="U2" s="280" t="s">
        <v>9</v>
      </c>
      <c r="V2" s="282" t="s">
        <v>10</v>
      </c>
      <c r="W2" s="283"/>
      <c r="X2" s="284"/>
      <c r="Y2" s="312" t="s">
        <v>11</v>
      </c>
      <c r="Z2" s="314" t="s">
        <v>12</v>
      </c>
    </row>
    <row r="3" spans="1:26" ht="62.25" customHeight="1" thickBot="1" x14ac:dyDescent="0.25">
      <c r="A3" s="354"/>
      <c r="B3" s="255"/>
      <c r="C3" s="259"/>
      <c r="D3" s="260"/>
      <c r="E3" s="261"/>
      <c r="F3" s="288" t="s">
        <v>13</v>
      </c>
      <c r="G3" s="289"/>
      <c r="H3" s="307" t="s">
        <v>14</v>
      </c>
      <c r="I3" s="289"/>
      <c r="J3" s="308" t="s">
        <v>15</v>
      </c>
      <c r="K3" s="309"/>
      <c r="L3" s="264"/>
      <c r="M3" s="265"/>
      <c r="N3" s="269"/>
      <c r="O3" s="270"/>
      <c r="P3" s="271"/>
      <c r="Q3" s="275"/>
      <c r="R3" s="276"/>
      <c r="S3" s="277"/>
      <c r="T3" s="279"/>
      <c r="U3" s="281"/>
      <c r="V3" s="285"/>
      <c r="W3" s="286"/>
      <c r="X3" s="287"/>
      <c r="Y3" s="313"/>
      <c r="Z3" s="315"/>
    </row>
    <row r="4" spans="1:26" ht="24.75" customHeight="1" x14ac:dyDescent="0.2">
      <c r="A4" s="84" t="s">
        <v>23</v>
      </c>
      <c r="B4" s="95">
        <v>104327</v>
      </c>
      <c r="C4" s="247">
        <v>9</v>
      </c>
      <c r="D4" s="248"/>
      <c r="E4" s="249"/>
      <c r="F4" s="250">
        <v>10</v>
      </c>
      <c r="G4" s="251"/>
      <c r="H4" s="304">
        <v>12</v>
      </c>
      <c r="I4" s="251"/>
      <c r="J4" s="305">
        <v>8</v>
      </c>
      <c r="K4" s="306"/>
      <c r="L4" s="290">
        <v>0</v>
      </c>
      <c r="M4" s="291"/>
      <c r="N4" s="292">
        <v>27</v>
      </c>
      <c r="O4" s="293"/>
      <c r="P4" s="294"/>
      <c r="Q4" s="295">
        <v>22</v>
      </c>
      <c r="R4" s="296"/>
      <c r="S4" s="297"/>
      <c r="T4" s="91">
        <v>41</v>
      </c>
      <c r="U4" s="89">
        <v>26</v>
      </c>
      <c r="V4" s="298">
        <v>7</v>
      </c>
      <c r="W4" s="299"/>
      <c r="X4" s="300"/>
      <c r="Y4" s="105">
        <v>9</v>
      </c>
      <c r="Z4" s="103">
        <v>0</v>
      </c>
    </row>
    <row r="5" spans="1:26" ht="23.25" customHeight="1" x14ac:dyDescent="0.2">
      <c r="A5" s="85" t="s">
        <v>24</v>
      </c>
      <c r="B5" s="96">
        <v>93067</v>
      </c>
      <c r="C5" s="228">
        <v>7</v>
      </c>
      <c r="D5" s="229"/>
      <c r="E5" s="230"/>
      <c r="F5" s="231">
        <v>10</v>
      </c>
      <c r="G5" s="232"/>
      <c r="H5" s="303">
        <v>3</v>
      </c>
      <c r="I5" s="232"/>
      <c r="J5" s="301">
        <v>7</v>
      </c>
      <c r="K5" s="302"/>
      <c r="L5" s="233">
        <v>0</v>
      </c>
      <c r="M5" s="234"/>
      <c r="N5" s="238">
        <v>17</v>
      </c>
      <c r="O5" s="239"/>
      <c r="P5" s="240"/>
      <c r="Q5" s="241">
        <v>14</v>
      </c>
      <c r="R5" s="242"/>
      <c r="S5" s="243"/>
      <c r="T5" s="92">
        <v>15</v>
      </c>
      <c r="U5" s="90">
        <v>10</v>
      </c>
      <c r="V5" s="244">
        <v>2</v>
      </c>
      <c r="W5" s="245"/>
      <c r="X5" s="246"/>
      <c r="Y5" s="106">
        <v>5</v>
      </c>
      <c r="Z5" s="104">
        <v>1</v>
      </c>
    </row>
    <row r="6" spans="1:26" ht="23.25" customHeight="1" x14ac:dyDescent="0.2">
      <c r="A6" s="85" t="s">
        <v>25</v>
      </c>
      <c r="B6" s="96">
        <v>189945</v>
      </c>
      <c r="C6" s="228">
        <v>15</v>
      </c>
      <c r="D6" s="229"/>
      <c r="E6" s="230"/>
      <c r="F6" s="231">
        <v>16</v>
      </c>
      <c r="G6" s="232"/>
      <c r="H6" s="303">
        <v>3</v>
      </c>
      <c r="I6" s="232"/>
      <c r="J6" s="301">
        <v>22</v>
      </c>
      <c r="K6" s="302"/>
      <c r="L6" s="233">
        <v>6</v>
      </c>
      <c r="M6" s="234"/>
      <c r="N6" s="238">
        <v>36</v>
      </c>
      <c r="O6" s="239"/>
      <c r="P6" s="240"/>
      <c r="Q6" s="241">
        <v>31</v>
      </c>
      <c r="R6" s="242"/>
      <c r="S6" s="243"/>
      <c r="T6" s="92">
        <v>57</v>
      </c>
      <c r="U6" s="90">
        <v>35</v>
      </c>
      <c r="V6" s="244">
        <v>11</v>
      </c>
      <c r="W6" s="245"/>
      <c r="X6" s="246"/>
      <c r="Y6" s="106">
        <v>9</v>
      </c>
      <c r="Z6" s="104">
        <v>8</v>
      </c>
    </row>
    <row r="7" spans="1:26" ht="23.25" customHeight="1" thickBot="1" x14ac:dyDescent="0.25">
      <c r="A7" s="85" t="s">
        <v>26</v>
      </c>
      <c r="B7" s="96">
        <v>73214</v>
      </c>
      <c r="C7" s="212">
        <v>9</v>
      </c>
      <c r="D7" s="213"/>
      <c r="E7" s="214"/>
      <c r="F7" s="215">
        <v>10</v>
      </c>
      <c r="G7" s="216"/>
      <c r="H7" s="235">
        <v>9</v>
      </c>
      <c r="I7" s="216"/>
      <c r="J7" s="236">
        <v>20</v>
      </c>
      <c r="K7" s="237"/>
      <c r="L7" s="217">
        <v>6</v>
      </c>
      <c r="M7" s="218"/>
      <c r="N7" s="219">
        <v>18</v>
      </c>
      <c r="O7" s="220"/>
      <c r="P7" s="221"/>
      <c r="Q7" s="222">
        <v>9</v>
      </c>
      <c r="R7" s="223"/>
      <c r="S7" s="224"/>
      <c r="T7" s="93">
        <v>26</v>
      </c>
      <c r="U7" s="90">
        <v>19</v>
      </c>
      <c r="V7" s="225">
        <v>16</v>
      </c>
      <c r="W7" s="226"/>
      <c r="X7" s="227"/>
      <c r="Y7" s="106">
        <v>9</v>
      </c>
      <c r="Z7" s="104">
        <v>5</v>
      </c>
    </row>
    <row r="8" spans="1:26" ht="30" customHeight="1" thickBot="1" x14ac:dyDescent="0.25">
      <c r="A8" s="121" t="s">
        <v>35</v>
      </c>
      <c r="B8" s="122"/>
      <c r="C8" s="337">
        <f>SUM(C4:E7)</f>
        <v>40</v>
      </c>
      <c r="D8" s="338"/>
      <c r="E8" s="339"/>
      <c r="F8" s="340">
        <f>SUM(F4:G7)</f>
        <v>46</v>
      </c>
      <c r="G8" s="341"/>
      <c r="H8" s="342">
        <f>SUM(H4:I7)</f>
        <v>27</v>
      </c>
      <c r="I8" s="341"/>
      <c r="J8" s="348">
        <f>SUM(J4:K7)</f>
        <v>57</v>
      </c>
      <c r="K8" s="349"/>
      <c r="L8" s="343">
        <f>SUM(L4:M7)</f>
        <v>12</v>
      </c>
      <c r="M8" s="344"/>
      <c r="N8" s="345">
        <f>SUM(N4:P7)</f>
        <v>98</v>
      </c>
      <c r="O8" s="346"/>
      <c r="P8" s="347"/>
      <c r="Q8" s="319">
        <f>SUM(Q4:S7)</f>
        <v>76</v>
      </c>
      <c r="R8" s="320"/>
      <c r="S8" s="321"/>
      <c r="T8" s="123">
        <f>SUM(T4:T7)</f>
        <v>139</v>
      </c>
      <c r="U8" s="124">
        <f>SUM(U4:U7)</f>
        <v>90</v>
      </c>
      <c r="V8" s="322">
        <f>SUM(V4:X7)</f>
        <v>36</v>
      </c>
      <c r="W8" s="322"/>
      <c r="X8" s="322"/>
      <c r="Y8" s="156">
        <f>SUM(Y4:Y7)</f>
        <v>32</v>
      </c>
      <c r="Z8" s="125">
        <f>SUM(Z4:Z7)</f>
        <v>14</v>
      </c>
    </row>
    <row r="9" spans="1:26" ht="30.75" customHeight="1" thickBot="1" x14ac:dyDescent="0.25">
      <c r="A9" s="121" t="s">
        <v>36</v>
      </c>
      <c r="B9" s="122"/>
      <c r="C9" s="323">
        <f>C8/200</f>
        <v>0.2</v>
      </c>
      <c r="D9" s="324"/>
      <c r="E9" s="325"/>
      <c r="F9" s="326">
        <f>F8/200</f>
        <v>0.23</v>
      </c>
      <c r="G9" s="327"/>
      <c r="H9" s="350">
        <f>H8/200</f>
        <v>0.13500000000000001</v>
      </c>
      <c r="I9" s="327"/>
      <c r="J9" s="351">
        <f>J8/200</f>
        <v>0.28499999999999998</v>
      </c>
      <c r="K9" s="352"/>
      <c r="L9" s="328">
        <f>L8/200</f>
        <v>0.06</v>
      </c>
      <c r="M9" s="329"/>
      <c r="N9" s="330">
        <f>N8/200</f>
        <v>0.49</v>
      </c>
      <c r="O9" s="331"/>
      <c r="P9" s="332"/>
      <c r="Q9" s="333">
        <f>Q8/200</f>
        <v>0.38</v>
      </c>
      <c r="R9" s="334"/>
      <c r="S9" s="335"/>
      <c r="T9" s="126">
        <f>T8/200</f>
        <v>0.69499999999999995</v>
      </c>
      <c r="U9" s="127">
        <f>U8/200</f>
        <v>0.45</v>
      </c>
      <c r="V9" s="336">
        <f>V8/200</f>
        <v>0.18</v>
      </c>
      <c r="W9" s="336"/>
      <c r="X9" s="336"/>
      <c r="Y9" s="157">
        <f>Y8/200</f>
        <v>0.16</v>
      </c>
      <c r="Z9" s="128">
        <f>Z8/200</f>
        <v>7.0000000000000007E-2</v>
      </c>
    </row>
    <row r="10" spans="1:26" ht="13.5" customHeight="1" x14ac:dyDescent="0.2">
      <c r="A10" s="10" t="s">
        <v>32</v>
      </c>
    </row>
    <row r="11" spans="1:26" ht="13.5" customHeight="1" x14ac:dyDescent="0.2"/>
  </sheetData>
  <mergeCells count="63">
    <mergeCell ref="Z2:Z3"/>
    <mergeCell ref="H5:I5"/>
    <mergeCell ref="J5:K5"/>
    <mergeCell ref="H6:I6"/>
    <mergeCell ref="J6:K6"/>
    <mergeCell ref="Y2:Y3"/>
    <mergeCell ref="L2:M3"/>
    <mergeCell ref="Q2:S3"/>
    <mergeCell ref="T2:T3"/>
    <mergeCell ref="U2:U3"/>
    <mergeCell ref="V2:X3"/>
    <mergeCell ref="H3:I3"/>
    <mergeCell ref="J3:K3"/>
    <mergeCell ref="Q4:S4"/>
    <mergeCell ref="V4:X4"/>
    <mergeCell ref="V5:X5"/>
    <mergeCell ref="A2:A3"/>
    <mergeCell ref="B2:B3"/>
    <mergeCell ref="C2:E3"/>
    <mergeCell ref="N2:P3"/>
    <mergeCell ref="F2:K2"/>
    <mergeCell ref="F3:G3"/>
    <mergeCell ref="C5:E5"/>
    <mergeCell ref="F5:G5"/>
    <mergeCell ref="L5:M5"/>
    <mergeCell ref="N5:P5"/>
    <mergeCell ref="Q5:S5"/>
    <mergeCell ref="C4:E4"/>
    <mergeCell ref="F4:G4"/>
    <mergeCell ref="L4:M4"/>
    <mergeCell ref="N4:P4"/>
    <mergeCell ref="H4:I4"/>
    <mergeCell ref="J4:K4"/>
    <mergeCell ref="Q6:S6"/>
    <mergeCell ref="V6:X6"/>
    <mergeCell ref="C7:E7"/>
    <mergeCell ref="F7:G7"/>
    <mergeCell ref="L7:M7"/>
    <mergeCell ref="N7:P7"/>
    <mergeCell ref="Q7:S7"/>
    <mergeCell ref="V7:X7"/>
    <mergeCell ref="C6:E6"/>
    <mergeCell ref="F6:G6"/>
    <mergeCell ref="L6:M6"/>
    <mergeCell ref="N6:P6"/>
    <mergeCell ref="H7:I7"/>
    <mergeCell ref="J7:K7"/>
    <mergeCell ref="Q8:S8"/>
    <mergeCell ref="V8:X8"/>
    <mergeCell ref="C9:E9"/>
    <mergeCell ref="F9:G9"/>
    <mergeCell ref="L9:M9"/>
    <mergeCell ref="N9:P9"/>
    <mergeCell ref="Q9:S9"/>
    <mergeCell ref="V9:X9"/>
    <mergeCell ref="C8:E8"/>
    <mergeCell ref="F8:G8"/>
    <mergeCell ref="H8:I8"/>
    <mergeCell ref="L8:M8"/>
    <mergeCell ref="N8:P8"/>
    <mergeCell ref="J8:K8"/>
    <mergeCell ref="H9:I9"/>
    <mergeCell ref="J9:K9"/>
  </mergeCells>
  <pageMargins left="0.7" right="0.7" top="0.78740157499999996" bottom="0.78740157499999996" header="0.3" footer="0.3"/>
  <pageSetup paperSize="9" scale="5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95A1A-49F7-4369-8A0E-59BAE57FF6DA}">
  <sheetPr>
    <tabColor theme="8" tint="-0.499984740745262"/>
    <pageSetUpPr fitToPage="1"/>
  </sheetPr>
  <dimension ref="A1:Z9"/>
  <sheetViews>
    <sheetView showGridLines="0" zoomScale="80" zoomScaleNormal="80" workbookViewId="0">
      <selection activeCell="A2" sqref="A2:A3"/>
    </sheetView>
  </sheetViews>
  <sheetFormatPr defaultRowHeight="12.75" x14ac:dyDescent="0.2"/>
  <cols>
    <col min="1" max="1" width="27.5703125" customWidth="1"/>
    <col min="2" max="2" width="11.5703125" customWidth="1"/>
    <col min="3" max="3" width="6.7109375" customWidth="1"/>
    <col min="4" max="4" width="8.85546875" customWidth="1"/>
    <col min="5" max="5" width="0.28515625" customWidth="1"/>
    <col min="6" max="7" width="6.7109375" customWidth="1"/>
    <col min="8" max="11" width="7.7109375" customWidth="1"/>
    <col min="12" max="12" width="0.140625" customWidth="1"/>
    <col min="13" max="13" width="13.42578125" customWidth="1"/>
    <col min="14" max="14" width="7.7109375" customWidth="1"/>
    <col min="15" max="15" width="7.7109375" hidden="1" customWidth="1"/>
    <col min="16" max="16" width="13.5703125" customWidth="1"/>
    <col min="17" max="17" width="16.140625" customWidth="1"/>
    <col min="18" max="18" width="6.28515625" customWidth="1"/>
    <col min="19" max="19" width="1.7109375" customWidth="1"/>
    <col min="20" max="20" width="13.5703125" customWidth="1"/>
    <col min="21" max="21" width="15.7109375" customWidth="1"/>
    <col min="22" max="22" width="15.85546875" customWidth="1"/>
    <col min="23" max="23" width="11.85546875" hidden="1" customWidth="1"/>
    <col min="24" max="24" width="4.28515625" hidden="1" customWidth="1"/>
    <col min="25" max="25" width="14.5703125" customWidth="1"/>
    <col min="26" max="26" width="16.42578125" customWidth="1"/>
  </cols>
  <sheetData>
    <row r="1" spans="1:26" ht="20.25" customHeight="1" thickBot="1" x14ac:dyDescent="0.25">
      <c r="A1" s="94" t="s">
        <v>37</v>
      </c>
    </row>
    <row r="2" spans="1:26" ht="48" customHeight="1" x14ac:dyDescent="0.2">
      <c r="A2" s="353" t="s">
        <v>34</v>
      </c>
      <c r="B2" s="254" t="s">
        <v>2</v>
      </c>
      <c r="C2" s="256" t="s">
        <v>3</v>
      </c>
      <c r="D2" s="257"/>
      <c r="E2" s="258"/>
      <c r="F2" s="316" t="s">
        <v>4</v>
      </c>
      <c r="G2" s="317"/>
      <c r="H2" s="317"/>
      <c r="I2" s="317"/>
      <c r="J2" s="317"/>
      <c r="K2" s="318"/>
      <c r="L2" s="262" t="s">
        <v>5</v>
      </c>
      <c r="M2" s="263"/>
      <c r="N2" s="266" t="s">
        <v>6</v>
      </c>
      <c r="O2" s="267"/>
      <c r="P2" s="268"/>
      <c r="Q2" s="272" t="s">
        <v>7</v>
      </c>
      <c r="R2" s="273"/>
      <c r="S2" s="274"/>
      <c r="T2" s="278" t="s">
        <v>8</v>
      </c>
      <c r="U2" s="280" t="s">
        <v>9</v>
      </c>
      <c r="V2" s="282" t="s">
        <v>10</v>
      </c>
      <c r="W2" s="283"/>
      <c r="X2" s="284"/>
      <c r="Y2" s="312" t="s">
        <v>11</v>
      </c>
      <c r="Z2" s="314" t="s">
        <v>12</v>
      </c>
    </row>
    <row r="3" spans="1:26" ht="62.25" customHeight="1" thickBot="1" x14ac:dyDescent="0.25">
      <c r="A3" s="354"/>
      <c r="B3" s="255"/>
      <c r="C3" s="259"/>
      <c r="D3" s="260"/>
      <c r="E3" s="261"/>
      <c r="F3" s="288" t="s">
        <v>13</v>
      </c>
      <c r="G3" s="289"/>
      <c r="H3" s="307" t="s">
        <v>14</v>
      </c>
      <c r="I3" s="289"/>
      <c r="J3" s="308" t="s">
        <v>15</v>
      </c>
      <c r="K3" s="309"/>
      <c r="L3" s="264"/>
      <c r="M3" s="265"/>
      <c r="N3" s="269"/>
      <c r="O3" s="270"/>
      <c r="P3" s="271"/>
      <c r="Q3" s="275"/>
      <c r="R3" s="276"/>
      <c r="S3" s="277"/>
      <c r="T3" s="279"/>
      <c r="U3" s="281"/>
      <c r="V3" s="285"/>
      <c r="W3" s="286"/>
      <c r="X3" s="287"/>
      <c r="Y3" s="313"/>
      <c r="Z3" s="315"/>
    </row>
    <row r="4" spans="1:26" ht="24.75" customHeight="1" x14ac:dyDescent="0.2">
      <c r="A4" s="84" t="s">
        <v>23</v>
      </c>
      <c r="B4" s="95">
        <v>104327</v>
      </c>
      <c r="C4" s="380">
        <v>0.20499999999999999</v>
      </c>
      <c r="D4" s="381"/>
      <c r="E4" s="382"/>
      <c r="F4" s="383">
        <v>0.22700000000000001</v>
      </c>
      <c r="G4" s="384"/>
      <c r="H4" s="385">
        <v>0.27300000000000002</v>
      </c>
      <c r="I4" s="384"/>
      <c r="J4" s="386">
        <v>0.18229999999999999</v>
      </c>
      <c r="K4" s="387"/>
      <c r="L4" s="388">
        <v>0</v>
      </c>
      <c r="M4" s="389"/>
      <c r="N4" s="390">
        <v>0.61399999999999999</v>
      </c>
      <c r="O4" s="391"/>
      <c r="P4" s="392"/>
      <c r="Q4" s="355">
        <v>0.5</v>
      </c>
      <c r="R4" s="356"/>
      <c r="S4" s="357"/>
      <c r="T4" s="166">
        <v>0.93200000000000005</v>
      </c>
      <c r="U4" s="167">
        <v>0.59099999999999997</v>
      </c>
      <c r="V4" s="358">
        <v>0.159</v>
      </c>
      <c r="W4" s="359"/>
      <c r="X4" s="360"/>
      <c r="Y4" s="168">
        <v>0.20499999999999999</v>
      </c>
      <c r="Z4" s="169">
        <v>0</v>
      </c>
    </row>
    <row r="5" spans="1:26" ht="23.25" customHeight="1" x14ac:dyDescent="0.2">
      <c r="A5" s="85" t="s">
        <v>24</v>
      </c>
      <c r="B5" s="96">
        <v>93067</v>
      </c>
      <c r="C5" s="361">
        <v>0.20599999999999999</v>
      </c>
      <c r="D5" s="362"/>
      <c r="E5" s="363"/>
      <c r="F5" s="364">
        <v>0.29399999999999998</v>
      </c>
      <c r="G5" s="365"/>
      <c r="H5" s="366">
        <v>8.7999999999999995E-2</v>
      </c>
      <c r="I5" s="365"/>
      <c r="J5" s="367">
        <v>0.20599999999999999</v>
      </c>
      <c r="K5" s="368"/>
      <c r="L5" s="369">
        <v>0</v>
      </c>
      <c r="M5" s="370"/>
      <c r="N5" s="371">
        <v>0.5</v>
      </c>
      <c r="O5" s="372"/>
      <c r="P5" s="373"/>
      <c r="Q5" s="374">
        <v>0.41199999999999998</v>
      </c>
      <c r="R5" s="375"/>
      <c r="S5" s="376"/>
      <c r="T5" s="170">
        <v>0.441</v>
      </c>
      <c r="U5" s="171">
        <v>0.29399999999999998</v>
      </c>
      <c r="V5" s="377">
        <v>5.8999999999999997E-2</v>
      </c>
      <c r="W5" s="378"/>
      <c r="X5" s="379"/>
      <c r="Y5" s="172">
        <v>0.14699999999999999</v>
      </c>
      <c r="Z5" s="173">
        <v>2.9000000000000001E-2</v>
      </c>
    </row>
    <row r="6" spans="1:26" ht="23.25" customHeight="1" x14ac:dyDescent="0.2">
      <c r="A6" s="85" t="s">
        <v>25</v>
      </c>
      <c r="B6" s="96">
        <v>189945</v>
      </c>
      <c r="C6" s="361">
        <v>0.26300000000000001</v>
      </c>
      <c r="D6" s="362"/>
      <c r="E6" s="363"/>
      <c r="F6" s="364">
        <v>0.28100000000000003</v>
      </c>
      <c r="G6" s="365"/>
      <c r="H6" s="366">
        <v>5.2999999999999999E-2</v>
      </c>
      <c r="I6" s="365"/>
      <c r="J6" s="367">
        <v>0.38600000000000001</v>
      </c>
      <c r="K6" s="368"/>
      <c r="L6" s="369">
        <v>0.105</v>
      </c>
      <c r="M6" s="370"/>
      <c r="N6" s="371">
        <v>0.63200000000000001</v>
      </c>
      <c r="O6" s="372"/>
      <c r="P6" s="373"/>
      <c r="Q6" s="374">
        <v>0.54400000000000004</v>
      </c>
      <c r="R6" s="375"/>
      <c r="S6" s="376"/>
      <c r="T6" s="170">
        <v>1</v>
      </c>
      <c r="U6" s="171">
        <v>0.61399999999999999</v>
      </c>
      <c r="V6" s="377">
        <v>0.193</v>
      </c>
      <c r="W6" s="378"/>
      <c r="X6" s="379"/>
      <c r="Y6" s="172">
        <v>0.158</v>
      </c>
      <c r="Z6" s="173">
        <v>0.14000000000000001</v>
      </c>
    </row>
    <row r="7" spans="1:26" ht="23.25" customHeight="1" thickBot="1" x14ac:dyDescent="0.25">
      <c r="A7" s="174" t="s">
        <v>26</v>
      </c>
      <c r="B7" s="175">
        <v>73214</v>
      </c>
      <c r="C7" s="393">
        <v>0.13800000000000001</v>
      </c>
      <c r="D7" s="394"/>
      <c r="E7" s="395"/>
      <c r="F7" s="396">
        <v>0.154</v>
      </c>
      <c r="G7" s="397"/>
      <c r="H7" s="398">
        <v>0.13800000000000001</v>
      </c>
      <c r="I7" s="397"/>
      <c r="J7" s="399">
        <v>0.308</v>
      </c>
      <c r="K7" s="400"/>
      <c r="L7" s="401">
        <v>9.1999999999999998E-2</v>
      </c>
      <c r="M7" s="402"/>
      <c r="N7" s="403">
        <v>0.27700000000000002</v>
      </c>
      <c r="O7" s="404"/>
      <c r="P7" s="405"/>
      <c r="Q7" s="406">
        <v>0.13800000000000001</v>
      </c>
      <c r="R7" s="407"/>
      <c r="S7" s="408"/>
      <c r="T7" s="176">
        <v>0.4</v>
      </c>
      <c r="U7" s="177">
        <v>0.29199999999999998</v>
      </c>
      <c r="V7" s="409">
        <v>0.246</v>
      </c>
      <c r="W7" s="410"/>
      <c r="X7" s="411"/>
      <c r="Y7" s="178">
        <v>0.13800000000000001</v>
      </c>
      <c r="Z7" s="179">
        <v>7.6999999999999999E-2</v>
      </c>
    </row>
    <row r="8" spans="1:26" ht="13.5" customHeight="1" x14ac:dyDescent="0.2">
      <c r="A8" s="10" t="s">
        <v>32</v>
      </c>
    </row>
    <row r="9" spans="1:26" ht="13.5" customHeight="1" x14ac:dyDescent="0.2"/>
  </sheetData>
  <mergeCells count="47">
    <mergeCell ref="Q6:S6"/>
    <mergeCell ref="V6:X6"/>
    <mergeCell ref="C7:E7"/>
    <mergeCell ref="F7:G7"/>
    <mergeCell ref="H7:I7"/>
    <mergeCell ref="J7:K7"/>
    <mergeCell ref="L7:M7"/>
    <mergeCell ref="N7:P7"/>
    <mergeCell ref="Q7:S7"/>
    <mergeCell ref="V7:X7"/>
    <mergeCell ref="C6:E6"/>
    <mergeCell ref="F6:G6"/>
    <mergeCell ref="H6:I6"/>
    <mergeCell ref="J6:K6"/>
    <mergeCell ref="L6:M6"/>
    <mergeCell ref="N6:P6"/>
    <mergeCell ref="Q4:S4"/>
    <mergeCell ref="V4:X4"/>
    <mergeCell ref="C5:E5"/>
    <mergeCell ref="F5:G5"/>
    <mergeCell ref="H5:I5"/>
    <mergeCell ref="J5:K5"/>
    <mergeCell ref="L5:M5"/>
    <mergeCell ref="N5:P5"/>
    <mergeCell ref="Q5:S5"/>
    <mergeCell ref="V5:X5"/>
    <mergeCell ref="C4:E4"/>
    <mergeCell ref="F4:G4"/>
    <mergeCell ref="H4:I4"/>
    <mergeCell ref="J4:K4"/>
    <mergeCell ref="L4:M4"/>
    <mergeCell ref="N4:P4"/>
    <mergeCell ref="Z2:Z3"/>
    <mergeCell ref="A2:A3"/>
    <mergeCell ref="B2:B3"/>
    <mergeCell ref="C2:E3"/>
    <mergeCell ref="F2:K2"/>
    <mergeCell ref="L2:M3"/>
    <mergeCell ref="N2:P3"/>
    <mergeCell ref="F3:G3"/>
    <mergeCell ref="H3:I3"/>
    <mergeCell ref="J3:K3"/>
    <mergeCell ref="Q2:S3"/>
    <mergeCell ref="T2:T3"/>
    <mergeCell ref="U2:U3"/>
    <mergeCell ref="V2:X3"/>
    <mergeCell ref="Y2:Y3"/>
  </mergeCells>
  <pageMargins left="0.7" right="0.7" top="0.78740157499999996" bottom="0.78740157499999996" header="0.3" footer="0.3"/>
  <pageSetup paperSize="9" scale="5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499984740745262"/>
    <pageSetUpPr fitToPage="1"/>
  </sheetPr>
  <dimension ref="A1:AE52"/>
  <sheetViews>
    <sheetView showGridLines="0" zoomScale="80" zoomScaleNormal="80" workbookViewId="0">
      <selection activeCell="G6" sqref="G6"/>
    </sheetView>
  </sheetViews>
  <sheetFormatPr defaultRowHeight="12.75" x14ac:dyDescent="0.2"/>
  <cols>
    <col min="1" max="1" width="25" customWidth="1"/>
    <col min="2" max="2" width="9.85546875" customWidth="1"/>
    <col min="3" max="3" width="10.42578125" customWidth="1"/>
    <col min="4" max="4" width="8" customWidth="1"/>
    <col min="5" max="5" width="9.85546875" customWidth="1"/>
    <col min="6" max="6" width="9.140625" customWidth="1"/>
    <col min="7" max="7" width="8.85546875" customWidth="1"/>
    <col min="8" max="10" width="11.28515625" customWidth="1"/>
    <col min="11" max="11" width="10.140625" customWidth="1"/>
    <col min="12" max="12" width="11.140625" customWidth="1"/>
    <col min="13" max="13" width="8.42578125" customWidth="1"/>
    <col min="14" max="14" width="9.140625" customWidth="1"/>
    <col min="15" max="15" width="9.28515625" customWidth="1"/>
    <col min="16" max="16" width="12.28515625" customWidth="1"/>
    <col min="17" max="17" width="9.5703125" customWidth="1"/>
    <col min="18" max="18" width="9.42578125" customWidth="1"/>
    <col min="19" max="19" width="10.5703125" customWidth="1"/>
    <col min="20" max="20" width="12" customWidth="1"/>
    <col min="24" max="24" width="12.140625" customWidth="1"/>
  </cols>
  <sheetData>
    <row r="1" spans="1:31" ht="20.25" customHeight="1" thickBot="1" x14ac:dyDescent="0.25">
      <c r="A1" s="94" t="s">
        <v>38</v>
      </c>
    </row>
    <row r="2" spans="1:31" ht="36.75" customHeight="1" x14ac:dyDescent="0.2">
      <c r="A2" s="252" t="s">
        <v>39</v>
      </c>
      <c r="B2" s="254" t="s">
        <v>2</v>
      </c>
      <c r="C2" s="413" t="s">
        <v>40</v>
      </c>
      <c r="D2" s="256" t="s">
        <v>3</v>
      </c>
      <c r="E2" s="257"/>
      <c r="F2" s="258"/>
      <c r="G2" s="316" t="s">
        <v>4</v>
      </c>
      <c r="H2" s="317"/>
      <c r="I2" s="317"/>
      <c r="J2" s="317"/>
      <c r="K2" s="317"/>
      <c r="L2" s="317"/>
      <c r="M2" s="317"/>
      <c r="N2" s="318"/>
      <c r="O2" s="262" t="s">
        <v>41</v>
      </c>
      <c r="P2" s="263"/>
      <c r="Q2" s="266" t="s">
        <v>6</v>
      </c>
      <c r="R2" s="267"/>
      <c r="S2" s="268"/>
      <c r="T2" s="272" t="s">
        <v>7</v>
      </c>
      <c r="U2" s="273"/>
      <c r="V2" s="274"/>
      <c r="W2" s="436" t="s">
        <v>42</v>
      </c>
      <c r="X2" s="440" t="s">
        <v>43</v>
      </c>
      <c r="Y2" s="282" t="s">
        <v>10</v>
      </c>
      <c r="Z2" s="283"/>
      <c r="AA2" s="284"/>
      <c r="AB2" s="443" t="s">
        <v>44</v>
      </c>
      <c r="AC2" s="444"/>
      <c r="AD2" s="445"/>
      <c r="AE2" s="429" t="s">
        <v>45</v>
      </c>
    </row>
    <row r="3" spans="1:31" ht="64.5" customHeight="1" x14ac:dyDescent="0.2">
      <c r="A3" s="253"/>
      <c r="B3" s="255"/>
      <c r="C3" s="414"/>
      <c r="D3" s="259"/>
      <c r="E3" s="260"/>
      <c r="F3" s="261"/>
      <c r="G3" s="288" t="s">
        <v>46</v>
      </c>
      <c r="H3" s="289"/>
      <c r="I3" s="432" t="s">
        <v>47</v>
      </c>
      <c r="J3" s="307"/>
      <c r="K3" s="307"/>
      <c r="L3" s="289"/>
      <c r="M3" s="432" t="s">
        <v>48</v>
      </c>
      <c r="N3" s="433"/>
      <c r="O3" s="264"/>
      <c r="P3" s="265"/>
      <c r="Q3" s="269"/>
      <c r="R3" s="270"/>
      <c r="S3" s="271"/>
      <c r="T3" s="275"/>
      <c r="U3" s="276"/>
      <c r="V3" s="277"/>
      <c r="W3" s="437"/>
      <c r="X3" s="441"/>
      <c r="Y3" s="285"/>
      <c r="Z3" s="286"/>
      <c r="AA3" s="287"/>
      <c r="AB3" s="446"/>
      <c r="AC3" s="447"/>
      <c r="AD3" s="448"/>
      <c r="AE3" s="430"/>
    </row>
    <row r="4" spans="1:31" ht="84.75" customHeight="1" thickBot="1" x14ac:dyDescent="0.25">
      <c r="A4" s="412"/>
      <c r="B4" s="425"/>
      <c r="C4" s="415"/>
      <c r="D4" s="56" t="s">
        <v>49</v>
      </c>
      <c r="E4" s="57" t="s">
        <v>50</v>
      </c>
      <c r="F4" s="58" t="s">
        <v>51</v>
      </c>
      <c r="G4" s="135" t="s">
        <v>13</v>
      </c>
      <c r="H4" s="136" t="s">
        <v>51</v>
      </c>
      <c r="I4" s="151" t="s">
        <v>52</v>
      </c>
      <c r="J4" s="151" t="s">
        <v>53</v>
      </c>
      <c r="K4" s="151" t="s">
        <v>50</v>
      </c>
      <c r="L4" s="136" t="s">
        <v>51</v>
      </c>
      <c r="M4" s="137" t="s">
        <v>54</v>
      </c>
      <c r="N4" s="138" t="s">
        <v>51</v>
      </c>
      <c r="O4" s="59" t="s">
        <v>50</v>
      </c>
      <c r="P4" s="60" t="s">
        <v>51</v>
      </c>
      <c r="Q4" s="61" t="s">
        <v>55</v>
      </c>
      <c r="R4" s="62" t="s">
        <v>56</v>
      </c>
      <c r="S4" s="63" t="s">
        <v>51</v>
      </c>
      <c r="T4" s="64" t="s">
        <v>55</v>
      </c>
      <c r="U4" s="65" t="s">
        <v>57</v>
      </c>
      <c r="V4" s="66" t="s">
        <v>51</v>
      </c>
      <c r="W4" s="438"/>
      <c r="X4" s="442" t="s">
        <v>9</v>
      </c>
      <c r="Y4" s="112" t="s">
        <v>55</v>
      </c>
      <c r="Z4" s="113" t="s">
        <v>58</v>
      </c>
      <c r="AA4" s="114" t="s">
        <v>51</v>
      </c>
      <c r="AB4" s="67" t="s">
        <v>55</v>
      </c>
      <c r="AC4" s="68" t="s">
        <v>59</v>
      </c>
      <c r="AD4" s="69" t="s">
        <v>51</v>
      </c>
      <c r="AE4" s="431" t="s">
        <v>9</v>
      </c>
    </row>
    <row r="5" spans="1:31" ht="14.25" customHeight="1" x14ac:dyDescent="0.2">
      <c r="A5" s="84" t="s">
        <v>60</v>
      </c>
      <c r="B5" s="6">
        <v>38955</v>
      </c>
      <c r="C5" s="97">
        <f t="shared" ref="C5:C48" si="0">F5+H5+L5+N5+S5+V5+W5+AA5+AD5+AE5+SUM(P5)+SUM(X5)</f>
        <v>5</v>
      </c>
      <c r="D5" s="16">
        <v>45</v>
      </c>
      <c r="E5" s="17">
        <v>37</v>
      </c>
      <c r="F5" s="18">
        <v>0</v>
      </c>
      <c r="G5" s="139">
        <v>51.88</v>
      </c>
      <c r="H5" s="140">
        <v>1</v>
      </c>
      <c r="I5" s="160">
        <v>77910</v>
      </c>
      <c r="J5" s="160">
        <v>116865</v>
      </c>
      <c r="K5" s="160">
        <v>146705</v>
      </c>
      <c r="L5" s="140">
        <v>0</v>
      </c>
      <c r="M5" s="141">
        <v>7.5035297137723012</v>
      </c>
      <c r="N5" s="142">
        <v>1</v>
      </c>
      <c r="O5" s="7">
        <v>25.953022718521371</v>
      </c>
      <c r="P5" s="53">
        <v>0</v>
      </c>
      <c r="Q5" s="19">
        <v>70</v>
      </c>
      <c r="R5" s="20">
        <v>50</v>
      </c>
      <c r="S5" s="21">
        <v>0</v>
      </c>
      <c r="T5" s="22">
        <v>15</v>
      </c>
      <c r="U5" s="23">
        <v>5</v>
      </c>
      <c r="V5" s="24">
        <v>0</v>
      </c>
      <c r="W5" s="46">
        <v>1</v>
      </c>
      <c r="X5" s="47">
        <v>1</v>
      </c>
      <c r="Y5" s="115">
        <v>48</v>
      </c>
      <c r="Z5" s="116">
        <v>16.670000000000002</v>
      </c>
      <c r="AA5" s="117">
        <v>0</v>
      </c>
      <c r="AB5" s="70">
        <v>300</v>
      </c>
      <c r="AC5" s="71">
        <v>776</v>
      </c>
      <c r="AD5" s="72">
        <v>1</v>
      </c>
      <c r="AE5" s="98">
        <v>0</v>
      </c>
    </row>
    <row r="6" spans="1:31" ht="14.25" customHeight="1" x14ac:dyDescent="0.2">
      <c r="A6" s="85" t="s">
        <v>61</v>
      </c>
      <c r="B6" s="3">
        <v>4509</v>
      </c>
      <c r="C6" s="4">
        <f t="shared" si="0"/>
        <v>8</v>
      </c>
      <c r="D6" s="25">
        <v>23</v>
      </c>
      <c r="E6" s="26">
        <v>26</v>
      </c>
      <c r="F6" s="27">
        <v>1</v>
      </c>
      <c r="G6" s="143">
        <v>44.355732978487467</v>
      </c>
      <c r="H6" s="144">
        <v>1</v>
      </c>
      <c r="I6" s="161">
        <v>9018</v>
      </c>
      <c r="J6" s="161">
        <v>13527</v>
      </c>
      <c r="K6" s="161">
        <v>21988</v>
      </c>
      <c r="L6" s="144">
        <v>0</v>
      </c>
      <c r="M6" s="145">
        <v>11.210911510312709</v>
      </c>
      <c r="N6" s="146">
        <v>1</v>
      </c>
      <c r="O6" s="5">
        <v>52.117986249722776</v>
      </c>
      <c r="P6" s="54">
        <v>0</v>
      </c>
      <c r="Q6" s="28">
        <v>10</v>
      </c>
      <c r="R6" s="29">
        <v>11</v>
      </c>
      <c r="S6" s="30">
        <v>1</v>
      </c>
      <c r="T6" s="31">
        <v>3</v>
      </c>
      <c r="U6" s="32">
        <v>4</v>
      </c>
      <c r="V6" s="33">
        <v>1</v>
      </c>
      <c r="W6" s="48">
        <v>1</v>
      </c>
      <c r="X6" s="34">
        <v>1</v>
      </c>
      <c r="Y6" s="118">
        <v>48</v>
      </c>
      <c r="Z6" s="119">
        <v>50</v>
      </c>
      <c r="AA6" s="120">
        <v>0</v>
      </c>
      <c r="AB6" s="73">
        <v>40</v>
      </c>
      <c r="AC6" s="74">
        <v>98</v>
      </c>
      <c r="AD6" s="75">
        <v>1</v>
      </c>
      <c r="AE6" s="99">
        <v>0</v>
      </c>
    </row>
    <row r="7" spans="1:31" ht="14.25" customHeight="1" x14ac:dyDescent="0.2">
      <c r="A7" s="85" t="s">
        <v>62</v>
      </c>
      <c r="B7" s="3">
        <v>5268</v>
      </c>
      <c r="C7" s="13">
        <f t="shared" si="0"/>
        <v>5</v>
      </c>
      <c r="D7" s="25">
        <v>28</v>
      </c>
      <c r="E7" s="26">
        <v>22</v>
      </c>
      <c r="F7" s="27">
        <v>0</v>
      </c>
      <c r="G7" s="143">
        <v>42.715451784358393</v>
      </c>
      <c r="H7" s="144">
        <v>1</v>
      </c>
      <c r="I7" s="161">
        <v>10536</v>
      </c>
      <c r="J7" s="161">
        <v>15804</v>
      </c>
      <c r="K7" s="161">
        <v>34367</v>
      </c>
      <c r="L7" s="144">
        <v>0</v>
      </c>
      <c r="M7" s="145">
        <v>9.2444950645406223</v>
      </c>
      <c r="N7" s="146">
        <v>1</v>
      </c>
      <c r="O7" s="5">
        <v>52.771450265755504</v>
      </c>
      <c r="P7" s="54">
        <v>0</v>
      </c>
      <c r="Q7" s="28">
        <v>20</v>
      </c>
      <c r="R7" s="29">
        <v>20</v>
      </c>
      <c r="S7" s="30">
        <v>1</v>
      </c>
      <c r="T7" s="31">
        <v>5</v>
      </c>
      <c r="U7" s="32">
        <v>2</v>
      </c>
      <c r="V7" s="33">
        <v>0</v>
      </c>
      <c r="W7" s="48">
        <v>1</v>
      </c>
      <c r="X7" s="34">
        <v>1</v>
      </c>
      <c r="Y7" s="118">
        <v>48</v>
      </c>
      <c r="Z7" s="119">
        <v>0</v>
      </c>
      <c r="AA7" s="120">
        <v>0</v>
      </c>
      <c r="AB7" s="73">
        <v>80</v>
      </c>
      <c r="AC7" s="74">
        <v>74</v>
      </c>
      <c r="AD7" s="75">
        <v>0</v>
      </c>
      <c r="AE7" s="99">
        <v>0</v>
      </c>
    </row>
    <row r="8" spans="1:31" ht="14.25" customHeight="1" x14ac:dyDescent="0.2">
      <c r="A8" s="85" t="s">
        <v>63</v>
      </c>
      <c r="B8" s="3">
        <v>3808</v>
      </c>
      <c r="C8" s="4">
        <f t="shared" si="0"/>
        <v>5</v>
      </c>
      <c r="D8" s="25">
        <v>23</v>
      </c>
      <c r="E8" s="26">
        <v>26</v>
      </c>
      <c r="F8" s="27">
        <v>1</v>
      </c>
      <c r="G8" s="143">
        <v>19.312762605042018</v>
      </c>
      <c r="H8" s="144">
        <v>0</v>
      </c>
      <c r="I8" s="161">
        <v>7616</v>
      </c>
      <c r="J8" s="161">
        <v>11424</v>
      </c>
      <c r="K8" s="161">
        <v>12294</v>
      </c>
      <c r="L8" s="144">
        <v>0</v>
      </c>
      <c r="M8" s="145">
        <v>5.6591386554621845</v>
      </c>
      <c r="N8" s="146">
        <v>0</v>
      </c>
      <c r="O8" s="5">
        <v>31.77521008403361</v>
      </c>
      <c r="P8" s="54">
        <v>0</v>
      </c>
      <c r="Q8" s="28">
        <v>10</v>
      </c>
      <c r="R8" s="29">
        <v>12</v>
      </c>
      <c r="S8" s="30">
        <v>1</v>
      </c>
      <c r="T8" s="31">
        <v>3</v>
      </c>
      <c r="U8" s="32">
        <v>2</v>
      </c>
      <c r="V8" s="33">
        <v>0</v>
      </c>
      <c r="W8" s="48">
        <v>1</v>
      </c>
      <c r="X8" s="34">
        <v>1</v>
      </c>
      <c r="Y8" s="118">
        <v>48</v>
      </c>
      <c r="Z8" s="119">
        <v>0</v>
      </c>
      <c r="AA8" s="120">
        <v>0</v>
      </c>
      <c r="AB8" s="73">
        <v>40</v>
      </c>
      <c r="AC8" s="74">
        <v>73</v>
      </c>
      <c r="AD8" s="75">
        <v>1</v>
      </c>
      <c r="AE8" s="99">
        <v>0</v>
      </c>
    </row>
    <row r="9" spans="1:31" ht="14.25" customHeight="1" x14ac:dyDescent="0.2">
      <c r="A9" s="85" t="s">
        <v>64</v>
      </c>
      <c r="B9" s="3">
        <v>3905</v>
      </c>
      <c r="C9" s="13">
        <f t="shared" si="0"/>
        <v>7</v>
      </c>
      <c r="D9" s="25">
        <v>23</v>
      </c>
      <c r="E9" s="26">
        <v>24</v>
      </c>
      <c r="F9" s="27">
        <v>1</v>
      </c>
      <c r="G9" s="143">
        <v>44.565685019206143</v>
      </c>
      <c r="H9" s="144">
        <v>1</v>
      </c>
      <c r="I9" s="161">
        <v>7810</v>
      </c>
      <c r="J9" s="161">
        <v>11715</v>
      </c>
      <c r="K9" s="161">
        <v>23305</v>
      </c>
      <c r="L9" s="144">
        <v>0</v>
      </c>
      <c r="M9" s="145">
        <v>7.4519846350832264</v>
      </c>
      <c r="N9" s="146">
        <v>1</v>
      </c>
      <c r="O9" s="5">
        <v>58.898847631241999</v>
      </c>
      <c r="P9" s="54">
        <v>0</v>
      </c>
      <c r="Q9" s="28">
        <v>10</v>
      </c>
      <c r="R9" s="29">
        <v>20</v>
      </c>
      <c r="S9" s="30">
        <v>1</v>
      </c>
      <c r="T9" s="31">
        <v>3</v>
      </c>
      <c r="U9" s="32">
        <v>5</v>
      </c>
      <c r="V9" s="33">
        <v>1</v>
      </c>
      <c r="W9" s="48">
        <v>1</v>
      </c>
      <c r="X9" s="34">
        <v>1</v>
      </c>
      <c r="Y9" s="118">
        <v>48</v>
      </c>
      <c r="Z9" s="119">
        <v>0</v>
      </c>
      <c r="AA9" s="120">
        <v>0</v>
      </c>
      <c r="AB9" s="73">
        <v>40</v>
      </c>
      <c r="AC9" s="74">
        <v>30</v>
      </c>
      <c r="AD9" s="75">
        <v>0</v>
      </c>
      <c r="AE9" s="99">
        <v>0</v>
      </c>
    </row>
    <row r="10" spans="1:31" ht="14.25" customHeight="1" x14ac:dyDescent="0.2">
      <c r="A10" s="85" t="s">
        <v>65</v>
      </c>
      <c r="B10" s="3">
        <v>6579</v>
      </c>
      <c r="C10" s="4">
        <f t="shared" si="0"/>
        <v>5</v>
      </c>
      <c r="D10" s="25">
        <v>28</v>
      </c>
      <c r="E10" s="26">
        <v>25</v>
      </c>
      <c r="F10" s="27">
        <v>0</v>
      </c>
      <c r="G10" s="143">
        <v>22.35126918984648</v>
      </c>
      <c r="H10" s="144">
        <v>0</v>
      </c>
      <c r="I10" s="161">
        <v>13158</v>
      </c>
      <c r="J10" s="161">
        <v>19737</v>
      </c>
      <c r="K10" s="161">
        <v>23684</v>
      </c>
      <c r="L10" s="144">
        <v>0</v>
      </c>
      <c r="M10" s="145">
        <v>4.2027663778689774</v>
      </c>
      <c r="N10" s="146">
        <v>0</v>
      </c>
      <c r="O10" s="5">
        <v>33.439732482140137</v>
      </c>
      <c r="P10" s="54">
        <v>0</v>
      </c>
      <c r="Q10" s="28">
        <v>20</v>
      </c>
      <c r="R10" s="29">
        <v>21</v>
      </c>
      <c r="S10" s="30">
        <v>1</v>
      </c>
      <c r="T10" s="31">
        <v>5</v>
      </c>
      <c r="U10" s="32">
        <v>2</v>
      </c>
      <c r="V10" s="33">
        <v>0</v>
      </c>
      <c r="W10" s="48">
        <v>1</v>
      </c>
      <c r="X10" s="34">
        <v>1</v>
      </c>
      <c r="Y10" s="118">
        <v>48</v>
      </c>
      <c r="Z10" s="119">
        <v>100</v>
      </c>
      <c r="AA10" s="120">
        <v>1</v>
      </c>
      <c r="AB10" s="73">
        <v>80</v>
      </c>
      <c r="AC10" s="74">
        <v>83</v>
      </c>
      <c r="AD10" s="75">
        <v>1</v>
      </c>
      <c r="AE10" s="99">
        <v>0</v>
      </c>
    </row>
    <row r="11" spans="1:31" ht="14.25" customHeight="1" x14ac:dyDescent="0.2">
      <c r="A11" s="85" t="s">
        <v>66</v>
      </c>
      <c r="B11" s="3">
        <v>11753</v>
      </c>
      <c r="C11" s="13">
        <f t="shared" si="0"/>
        <v>3</v>
      </c>
      <c r="D11" s="25">
        <v>40</v>
      </c>
      <c r="E11" s="26">
        <v>20</v>
      </c>
      <c r="F11" s="27">
        <v>0</v>
      </c>
      <c r="G11" s="143">
        <v>18.337871181825918</v>
      </c>
      <c r="H11" s="144">
        <v>0</v>
      </c>
      <c r="I11" s="161">
        <v>23506</v>
      </c>
      <c r="J11" s="161">
        <v>35259</v>
      </c>
      <c r="K11" s="161">
        <v>29350</v>
      </c>
      <c r="L11" s="144">
        <v>1</v>
      </c>
      <c r="M11" s="145">
        <v>3.7011826767633793</v>
      </c>
      <c r="N11" s="146">
        <v>0</v>
      </c>
      <c r="O11" s="5">
        <v>24.164043223006889</v>
      </c>
      <c r="P11" s="54">
        <v>0</v>
      </c>
      <c r="Q11" s="28">
        <v>28</v>
      </c>
      <c r="R11" s="29">
        <v>16</v>
      </c>
      <c r="S11" s="30">
        <v>0</v>
      </c>
      <c r="T11" s="31">
        <v>10</v>
      </c>
      <c r="U11" s="32">
        <v>4</v>
      </c>
      <c r="V11" s="33">
        <v>0</v>
      </c>
      <c r="W11" s="48">
        <v>0</v>
      </c>
      <c r="X11" s="34">
        <v>1</v>
      </c>
      <c r="Y11" s="118">
        <v>48</v>
      </c>
      <c r="Z11" s="119">
        <v>100</v>
      </c>
      <c r="AA11" s="120">
        <v>1</v>
      </c>
      <c r="AB11" s="73">
        <v>150</v>
      </c>
      <c r="AC11" s="74">
        <v>34</v>
      </c>
      <c r="AD11" s="75">
        <v>0</v>
      </c>
      <c r="AE11" s="99">
        <v>0</v>
      </c>
    </row>
    <row r="12" spans="1:31" ht="14.25" customHeight="1" x14ac:dyDescent="0.2">
      <c r="A12" s="85" t="s">
        <v>67</v>
      </c>
      <c r="B12" s="3">
        <v>3762</v>
      </c>
      <c r="C12" s="4">
        <f t="shared" si="0"/>
        <v>2</v>
      </c>
      <c r="D12" s="25">
        <v>23</v>
      </c>
      <c r="E12" s="26">
        <v>20</v>
      </c>
      <c r="F12" s="27">
        <v>0</v>
      </c>
      <c r="G12" s="143">
        <v>21.26528442317916</v>
      </c>
      <c r="H12" s="144">
        <v>0</v>
      </c>
      <c r="I12" s="161">
        <v>7524</v>
      </c>
      <c r="J12" s="161">
        <v>11286</v>
      </c>
      <c r="K12" s="161">
        <v>9073</v>
      </c>
      <c r="L12" s="144">
        <v>1</v>
      </c>
      <c r="M12" s="145">
        <v>3.6416799574694312</v>
      </c>
      <c r="N12" s="146">
        <v>0</v>
      </c>
      <c r="O12" s="5">
        <v>34.821903242955869</v>
      </c>
      <c r="P12" s="54">
        <v>0</v>
      </c>
      <c r="Q12" s="28">
        <v>10</v>
      </c>
      <c r="R12" s="29">
        <v>5</v>
      </c>
      <c r="S12" s="30">
        <v>0</v>
      </c>
      <c r="T12" s="31">
        <v>3</v>
      </c>
      <c r="U12" s="32">
        <v>1</v>
      </c>
      <c r="V12" s="33">
        <v>0</v>
      </c>
      <c r="W12" s="48">
        <v>0</v>
      </c>
      <c r="X12" s="34">
        <v>1</v>
      </c>
      <c r="Y12" s="118">
        <v>48</v>
      </c>
      <c r="Z12" s="119">
        <v>0</v>
      </c>
      <c r="AA12" s="120">
        <v>0</v>
      </c>
      <c r="AB12" s="73">
        <v>40</v>
      </c>
      <c r="AC12" s="74">
        <v>0</v>
      </c>
      <c r="AD12" s="75">
        <v>0</v>
      </c>
      <c r="AE12" s="99">
        <v>0</v>
      </c>
    </row>
    <row r="13" spans="1:31" ht="14.25" customHeight="1" x14ac:dyDescent="0.2">
      <c r="A13" s="85" t="s">
        <v>68</v>
      </c>
      <c r="B13" s="3">
        <v>357</v>
      </c>
      <c r="C13" s="4">
        <f t="shared" si="0"/>
        <v>3</v>
      </c>
      <c r="D13" s="25">
        <v>4</v>
      </c>
      <c r="E13" s="26">
        <v>1</v>
      </c>
      <c r="F13" s="27">
        <v>0</v>
      </c>
      <c r="G13" s="143">
        <v>0</v>
      </c>
      <c r="H13" s="144">
        <v>0</v>
      </c>
      <c r="I13" s="161">
        <v>714</v>
      </c>
      <c r="J13" s="161">
        <v>1071</v>
      </c>
      <c r="K13" s="161">
        <v>1962</v>
      </c>
      <c r="L13" s="144">
        <v>0</v>
      </c>
      <c r="M13" s="145">
        <v>0</v>
      </c>
      <c r="N13" s="146">
        <v>0</v>
      </c>
      <c r="O13" s="5">
        <v>151.26050420168067</v>
      </c>
      <c r="P13" s="54" t="s">
        <v>69</v>
      </c>
      <c r="Q13" s="28">
        <v>4</v>
      </c>
      <c r="R13" s="29">
        <v>12</v>
      </c>
      <c r="S13" s="30">
        <v>1</v>
      </c>
      <c r="T13" s="31">
        <v>1</v>
      </c>
      <c r="U13" s="32">
        <v>1</v>
      </c>
      <c r="V13" s="33">
        <v>1</v>
      </c>
      <c r="W13" s="48">
        <v>1</v>
      </c>
      <c r="X13" s="34" t="s">
        <v>69</v>
      </c>
      <c r="Y13" s="118">
        <v>8</v>
      </c>
      <c r="Z13" s="119">
        <v>0</v>
      </c>
      <c r="AA13" s="120">
        <v>0</v>
      </c>
      <c r="AB13" s="73">
        <v>4</v>
      </c>
      <c r="AC13" s="74">
        <v>0</v>
      </c>
      <c r="AD13" s="75">
        <v>0</v>
      </c>
      <c r="AE13" s="99">
        <v>0</v>
      </c>
    </row>
    <row r="14" spans="1:31" ht="14.25" customHeight="1" x14ac:dyDescent="0.2">
      <c r="A14" s="85" t="s">
        <v>70</v>
      </c>
      <c r="B14" s="3">
        <v>1347</v>
      </c>
      <c r="C14" s="4">
        <f t="shared" si="0"/>
        <v>4</v>
      </c>
      <c r="D14" s="25">
        <v>15</v>
      </c>
      <c r="E14" s="26">
        <v>5</v>
      </c>
      <c r="F14" s="27">
        <v>0</v>
      </c>
      <c r="G14" s="143">
        <v>11.135857461024498</v>
      </c>
      <c r="H14" s="144">
        <v>0</v>
      </c>
      <c r="I14" s="161">
        <v>2694</v>
      </c>
      <c r="J14" s="161">
        <v>4041</v>
      </c>
      <c r="K14" s="161">
        <v>3993</v>
      </c>
      <c r="L14" s="144">
        <v>1</v>
      </c>
      <c r="M14" s="145">
        <v>2.5983667409057167</v>
      </c>
      <c r="N14" s="146">
        <v>0</v>
      </c>
      <c r="O14" s="5">
        <v>37.119524870081662</v>
      </c>
      <c r="P14" s="54">
        <v>0</v>
      </c>
      <c r="Q14" s="28">
        <v>9</v>
      </c>
      <c r="R14" s="29">
        <v>4</v>
      </c>
      <c r="S14" s="30">
        <v>0</v>
      </c>
      <c r="T14" s="31">
        <v>2</v>
      </c>
      <c r="U14" s="32">
        <v>2</v>
      </c>
      <c r="V14" s="33">
        <v>1</v>
      </c>
      <c r="W14" s="48">
        <v>1</v>
      </c>
      <c r="X14" s="34">
        <v>1</v>
      </c>
      <c r="Y14" s="118">
        <v>8</v>
      </c>
      <c r="Z14" s="119">
        <v>0</v>
      </c>
      <c r="AA14" s="120">
        <v>0</v>
      </c>
      <c r="AB14" s="73">
        <v>20</v>
      </c>
      <c r="AC14" s="74">
        <v>0</v>
      </c>
      <c r="AD14" s="75">
        <v>0</v>
      </c>
      <c r="AE14" s="99">
        <v>0</v>
      </c>
    </row>
    <row r="15" spans="1:31" ht="14.25" customHeight="1" x14ac:dyDescent="0.2">
      <c r="A15" s="85" t="s">
        <v>71</v>
      </c>
      <c r="B15" s="3">
        <v>489</v>
      </c>
      <c r="C15" s="4">
        <f t="shared" si="0"/>
        <v>4</v>
      </c>
      <c r="D15" s="25">
        <v>4</v>
      </c>
      <c r="E15" s="26">
        <v>6</v>
      </c>
      <c r="F15" s="27">
        <v>1</v>
      </c>
      <c r="G15" s="143">
        <v>26.584867075664622</v>
      </c>
      <c r="H15" s="144">
        <v>0</v>
      </c>
      <c r="I15" s="161">
        <v>978</v>
      </c>
      <c r="J15" s="161">
        <v>1467</v>
      </c>
      <c r="K15" s="161">
        <v>2462</v>
      </c>
      <c r="L15" s="144">
        <v>0</v>
      </c>
      <c r="M15" s="145">
        <v>5.2147239263803682</v>
      </c>
      <c r="N15" s="146">
        <v>0</v>
      </c>
      <c r="O15" s="5">
        <v>155.4192229038855</v>
      </c>
      <c r="P15" s="54" t="s">
        <v>69</v>
      </c>
      <c r="Q15" s="28">
        <v>4</v>
      </c>
      <c r="R15" s="29">
        <v>12</v>
      </c>
      <c r="S15" s="30">
        <v>1</v>
      </c>
      <c r="T15" s="31">
        <v>1</v>
      </c>
      <c r="U15" s="32">
        <v>2</v>
      </c>
      <c r="V15" s="33">
        <v>1</v>
      </c>
      <c r="W15" s="48">
        <v>1</v>
      </c>
      <c r="X15" s="34" t="s">
        <v>69</v>
      </c>
      <c r="Y15" s="118">
        <v>8</v>
      </c>
      <c r="Z15" s="119">
        <v>0</v>
      </c>
      <c r="AA15" s="120">
        <v>0</v>
      </c>
      <c r="AB15" s="73">
        <v>4</v>
      </c>
      <c r="AC15" s="74">
        <v>0</v>
      </c>
      <c r="AD15" s="75">
        <v>0</v>
      </c>
      <c r="AE15" s="99">
        <v>0</v>
      </c>
    </row>
    <row r="16" spans="1:31" ht="14.25" customHeight="1" x14ac:dyDescent="0.2">
      <c r="A16" s="85" t="s">
        <v>72</v>
      </c>
      <c r="B16" s="3">
        <v>113</v>
      </c>
      <c r="C16" s="9">
        <f t="shared" si="0"/>
        <v>3</v>
      </c>
      <c r="D16" s="25">
        <v>4</v>
      </c>
      <c r="E16" s="26">
        <v>1</v>
      </c>
      <c r="F16" s="27">
        <v>0</v>
      </c>
      <c r="G16" s="143">
        <v>17.699115044247787</v>
      </c>
      <c r="H16" s="144">
        <v>0</v>
      </c>
      <c r="I16" s="161">
        <v>226</v>
      </c>
      <c r="J16" s="161">
        <v>339</v>
      </c>
      <c r="K16" s="161">
        <v>1198</v>
      </c>
      <c r="L16" s="144">
        <v>0</v>
      </c>
      <c r="M16" s="145">
        <v>3.5398230088495577</v>
      </c>
      <c r="N16" s="146">
        <v>0</v>
      </c>
      <c r="O16" s="5">
        <v>530.97345132743362</v>
      </c>
      <c r="P16" s="54" t="s">
        <v>69</v>
      </c>
      <c r="Q16" s="28">
        <v>4</v>
      </c>
      <c r="R16" s="29">
        <v>12</v>
      </c>
      <c r="S16" s="30">
        <v>1</v>
      </c>
      <c r="T16" s="31">
        <v>1</v>
      </c>
      <c r="U16" s="32">
        <v>1</v>
      </c>
      <c r="V16" s="33">
        <v>1</v>
      </c>
      <c r="W16" s="48">
        <v>1</v>
      </c>
      <c r="X16" s="34" t="s">
        <v>69</v>
      </c>
      <c r="Y16" s="118">
        <v>8</v>
      </c>
      <c r="Z16" s="119">
        <v>0</v>
      </c>
      <c r="AA16" s="120">
        <v>0</v>
      </c>
      <c r="AB16" s="73">
        <v>4</v>
      </c>
      <c r="AC16" s="74">
        <v>0</v>
      </c>
      <c r="AD16" s="75">
        <v>0</v>
      </c>
      <c r="AE16" s="99">
        <v>0</v>
      </c>
    </row>
    <row r="17" spans="1:31" ht="14.25" customHeight="1" x14ac:dyDescent="0.2">
      <c r="A17" s="85" t="s">
        <v>73</v>
      </c>
      <c r="B17" s="3">
        <v>1721</v>
      </c>
      <c r="C17" s="9">
        <f t="shared" si="0"/>
        <v>4</v>
      </c>
      <c r="D17" s="25">
        <v>15</v>
      </c>
      <c r="E17" s="26">
        <v>4</v>
      </c>
      <c r="F17" s="27">
        <v>0</v>
      </c>
      <c r="G17" s="143">
        <v>27.521208599651366</v>
      </c>
      <c r="H17" s="144">
        <v>0</v>
      </c>
      <c r="I17" s="161">
        <v>3442</v>
      </c>
      <c r="J17" s="161">
        <v>5163</v>
      </c>
      <c r="K17" s="161">
        <v>6718</v>
      </c>
      <c r="L17" s="144">
        <v>0</v>
      </c>
      <c r="M17" s="145">
        <v>3.3410807669959324</v>
      </c>
      <c r="N17" s="146">
        <v>0</v>
      </c>
      <c r="O17" s="5">
        <v>58.105752469494483</v>
      </c>
      <c r="P17" s="54">
        <v>0</v>
      </c>
      <c r="Q17" s="28">
        <v>9</v>
      </c>
      <c r="R17" s="29">
        <v>12</v>
      </c>
      <c r="S17" s="30">
        <v>1</v>
      </c>
      <c r="T17" s="31">
        <v>2</v>
      </c>
      <c r="U17" s="32">
        <v>1</v>
      </c>
      <c r="V17" s="33">
        <v>0</v>
      </c>
      <c r="W17" s="48">
        <v>1</v>
      </c>
      <c r="X17" s="34">
        <v>1</v>
      </c>
      <c r="Y17" s="118">
        <v>8</v>
      </c>
      <c r="Z17" s="119">
        <v>100</v>
      </c>
      <c r="AA17" s="120">
        <v>1</v>
      </c>
      <c r="AB17" s="73">
        <v>20</v>
      </c>
      <c r="AC17" s="74">
        <v>13</v>
      </c>
      <c r="AD17" s="75">
        <v>0</v>
      </c>
      <c r="AE17" s="99">
        <v>0</v>
      </c>
    </row>
    <row r="18" spans="1:31" ht="14.25" customHeight="1" x14ac:dyDescent="0.2">
      <c r="A18" s="85" t="s">
        <v>74</v>
      </c>
      <c r="B18" s="3">
        <v>642</v>
      </c>
      <c r="C18" s="9">
        <f t="shared" si="0"/>
        <v>2</v>
      </c>
      <c r="D18" s="25">
        <v>5</v>
      </c>
      <c r="E18" s="26">
        <v>4</v>
      </c>
      <c r="F18" s="27">
        <v>0</v>
      </c>
      <c r="G18" s="143">
        <v>0</v>
      </c>
      <c r="H18" s="144">
        <v>0</v>
      </c>
      <c r="I18" s="161">
        <v>1284</v>
      </c>
      <c r="J18" s="161">
        <v>1926</v>
      </c>
      <c r="K18" s="161">
        <v>1750</v>
      </c>
      <c r="L18" s="144">
        <v>1</v>
      </c>
      <c r="M18" s="145">
        <v>0</v>
      </c>
      <c r="N18" s="146">
        <v>0</v>
      </c>
      <c r="O18" s="5">
        <v>31.152647975077883</v>
      </c>
      <c r="P18" s="54" t="s">
        <v>69</v>
      </c>
      <c r="Q18" s="28">
        <v>6</v>
      </c>
      <c r="R18" s="29">
        <v>2</v>
      </c>
      <c r="S18" s="30">
        <v>0</v>
      </c>
      <c r="T18" s="31">
        <v>2</v>
      </c>
      <c r="U18" s="32">
        <v>1</v>
      </c>
      <c r="V18" s="33">
        <v>0</v>
      </c>
      <c r="W18" s="48">
        <v>1</v>
      </c>
      <c r="X18" s="34">
        <v>0</v>
      </c>
      <c r="Y18" s="118">
        <v>8</v>
      </c>
      <c r="Z18" s="119">
        <v>0</v>
      </c>
      <c r="AA18" s="120">
        <v>0</v>
      </c>
      <c r="AB18" s="73">
        <v>6</v>
      </c>
      <c r="AC18" s="74">
        <v>0</v>
      </c>
      <c r="AD18" s="75">
        <v>0</v>
      </c>
      <c r="AE18" s="99">
        <v>0</v>
      </c>
    </row>
    <row r="19" spans="1:31" ht="14.25" customHeight="1" x14ac:dyDescent="0.2">
      <c r="A19" s="85" t="s">
        <v>75</v>
      </c>
      <c r="B19" s="3">
        <v>564</v>
      </c>
      <c r="C19" s="9">
        <f t="shared" si="0"/>
        <v>6</v>
      </c>
      <c r="D19" s="25">
        <v>5</v>
      </c>
      <c r="E19" s="26">
        <v>4</v>
      </c>
      <c r="F19" s="27">
        <v>0</v>
      </c>
      <c r="G19" s="143">
        <v>35.460992907801419</v>
      </c>
      <c r="H19" s="144">
        <v>1</v>
      </c>
      <c r="I19" s="161">
        <v>1128</v>
      </c>
      <c r="J19" s="161">
        <v>1692</v>
      </c>
      <c r="K19" s="161">
        <v>3981</v>
      </c>
      <c r="L19" s="144">
        <v>0</v>
      </c>
      <c r="M19" s="145">
        <v>7.4468085106382977</v>
      </c>
      <c r="N19" s="146">
        <v>1</v>
      </c>
      <c r="O19" s="5">
        <v>145.3900709219858</v>
      </c>
      <c r="P19" s="54" t="s">
        <v>69</v>
      </c>
      <c r="Q19" s="28">
        <v>6</v>
      </c>
      <c r="R19" s="29">
        <v>2</v>
      </c>
      <c r="S19" s="30">
        <v>0</v>
      </c>
      <c r="T19" s="31">
        <v>2</v>
      </c>
      <c r="U19" s="32">
        <v>2</v>
      </c>
      <c r="V19" s="33">
        <v>1</v>
      </c>
      <c r="W19" s="48">
        <v>1</v>
      </c>
      <c r="X19" s="34">
        <v>1</v>
      </c>
      <c r="Y19" s="118">
        <v>8</v>
      </c>
      <c r="Z19" s="119">
        <v>100</v>
      </c>
      <c r="AA19" s="120">
        <v>1</v>
      </c>
      <c r="AB19" s="73">
        <v>6</v>
      </c>
      <c r="AC19" s="74">
        <v>0</v>
      </c>
      <c r="AD19" s="75">
        <v>0</v>
      </c>
      <c r="AE19" s="99">
        <v>0</v>
      </c>
    </row>
    <row r="20" spans="1:31" ht="14.25" customHeight="1" x14ac:dyDescent="0.2">
      <c r="A20" s="85" t="s">
        <v>76</v>
      </c>
      <c r="B20" s="3">
        <v>745</v>
      </c>
      <c r="C20" s="9">
        <f t="shared" si="0"/>
        <v>3</v>
      </c>
      <c r="D20" s="25">
        <v>5</v>
      </c>
      <c r="E20" s="26">
        <v>4</v>
      </c>
      <c r="F20" s="27">
        <v>0</v>
      </c>
      <c r="G20" s="143">
        <v>6.7114093959731544</v>
      </c>
      <c r="H20" s="144">
        <v>0</v>
      </c>
      <c r="I20" s="161">
        <v>1490</v>
      </c>
      <c r="J20" s="161">
        <v>2235</v>
      </c>
      <c r="K20" s="161">
        <v>2549</v>
      </c>
      <c r="L20" s="144">
        <v>0</v>
      </c>
      <c r="M20" s="145">
        <v>1.0738255033557047</v>
      </c>
      <c r="N20" s="146">
        <v>0</v>
      </c>
      <c r="O20" s="5">
        <v>103.35570469798658</v>
      </c>
      <c r="P20" s="54" t="s">
        <v>69</v>
      </c>
      <c r="Q20" s="28">
        <v>6</v>
      </c>
      <c r="R20" s="29">
        <v>10</v>
      </c>
      <c r="S20" s="30">
        <v>1</v>
      </c>
      <c r="T20" s="31">
        <v>2</v>
      </c>
      <c r="U20" s="32">
        <v>1</v>
      </c>
      <c r="V20" s="33">
        <v>0</v>
      </c>
      <c r="W20" s="48">
        <v>1</v>
      </c>
      <c r="X20" s="34">
        <v>1</v>
      </c>
      <c r="Y20" s="118">
        <v>8</v>
      </c>
      <c r="Z20" s="119">
        <v>0</v>
      </c>
      <c r="AA20" s="120">
        <v>0</v>
      </c>
      <c r="AB20" s="73">
        <v>6</v>
      </c>
      <c r="AC20" s="74">
        <v>0</v>
      </c>
      <c r="AD20" s="75">
        <v>0</v>
      </c>
      <c r="AE20" s="99">
        <v>0</v>
      </c>
    </row>
    <row r="21" spans="1:31" ht="14.25" customHeight="1" x14ac:dyDescent="0.2">
      <c r="A21" s="85" t="s">
        <v>77</v>
      </c>
      <c r="B21" s="3">
        <v>290</v>
      </c>
      <c r="C21" s="9">
        <f t="shared" si="0"/>
        <v>3</v>
      </c>
      <c r="D21" s="25">
        <v>4</v>
      </c>
      <c r="E21" s="26">
        <v>1</v>
      </c>
      <c r="F21" s="27">
        <v>0</v>
      </c>
      <c r="G21" s="143">
        <v>0</v>
      </c>
      <c r="H21" s="144">
        <v>0</v>
      </c>
      <c r="I21" s="161">
        <v>580</v>
      </c>
      <c r="J21" s="161">
        <v>870</v>
      </c>
      <c r="K21" s="161">
        <v>1347</v>
      </c>
      <c r="L21" s="144">
        <v>0</v>
      </c>
      <c r="M21" s="145">
        <v>0</v>
      </c>
      <c r="N21" s="146">
        <v>0</v>
      </c>
      <c r="O21" s="5">
        <v>206.89655172413794</v>
      </c>
      <c r="P21" s="54" t="s">
        <v>69</v>
      </c>
      <c r="Q21" s="28">
        <v>4</v>
      </c>
      <c r="R21" s="29">
        <v>8</v>
      </c>
      <c r="S21" s="30">
        <v>1</v>
      </c>
      <c r="T21" s="31">
        <v>1</v>
      </c>
      <c r="U21" s="32">
        <v>1</v>
      </c>
      <c r="V21" s="33">
        <v>1</v>
      </c>
      <c r="W21" s="48">
        <v>1</v>
      </c>
      <c r="X21" s="34" t="s">
        <v>69</v>
      </c>
      <c r="Y21" s="118">
        <v>8</v>
      </c>
      <c r="Z21" s="119">
        <v>0</v>
      </c>
      <c r="AA21" s="120">
        <v>0</v>
      </c>
      <c r="AB21" s="73">
        <v>4</v>
      </c>
      <c r="AC21" s="74">
        <v>0</v>
      </c>
      <c r="AD21" s="75">
        <v>0</v>
      </c>
      <c r="AE21" s="99">
        <v>0</v>
      </c>
    </row>
    <row r="22" spans="1:31" ht="14.25" customHeight="1" x14ac:dyDescent="0.2">
      <c r="A22" s="85" t="s">
        <v>78</v>
      </c>
      <c r="B22" s="3">
        <v>863</v>
      </c>
      <c r="C22" s="9">
        <f t="shared" si="0"/>
        <v>2</v>
      </c>
      <c r="D22" s="25">
        <v>5</v>
      </c>
      <c r="E22" s="26">
        <v>3</v>
      </c>
      <c r="F22" s="27">
        <v>0</v>
      </c>
      <c r="G22" s="143">
        <v>18.064889918887602</v>
      </c>
      <c r="H22" s="144">
        <v>0</v>
      </c>
      <c r="I22" s="161">
        <v>1726</v>
      </c>
      <c r="J22" s="161">
        <v>2589</v>
      </c>
      <c r="K22" s="161">
        <v>1691</v>
      </c>
      <c r="L22" s="144">
        <v>0</v>
      </c>
      <c r="M22" s="145">
        <v>5.4461181923522597</v>
      </c>
      <c r="N22" s="146">
        <v>0</v>
      </c>
      <c r="O22" s="5">
        <v>57.937427578215534</v>
      </c>
      <c r="P22" s="54" t="s">
        <v>69</v>
      </c>
      <c r="Q22" s="28">
        <v>6</v>
      </c>
      <c r="R22" s="29">
        <v>0</v>
      </c>
      <c r="S22" s="30">
        <v>0</v>
      </c>
      <c r="T22" s="31">
        <v>2</v>
      </c>
      <c r="U22" s="32">
        <v>1</v>
      </c>
      <c r="V22" s="33">
        <v>0</v>
      </c>
      <c r="W22" s="48">
        <v>1</v>
      </c>
      <c r="X22" s="34">
        <v>1</v>
      </c>
      <c r="Y22" s="118">
        <v>8</v>
      </c>
      <c r="Z22" s="119">
        <v>0</v>
      </c>
      <c r="AA22" s="120">
        <v>0</v>
      </c>
      <c r="AB22" s="73">
        <v>6</v>
      </c>
      <c r="AC22" s="74">
        <v>0</v>
      </c>
      <c r="AD22" s="75">
        <v>0</v>
      </c>
      <c r="AE22" s="99">
        <v>0</v>
      </c>
    </row>
    <row r="23" spans="1:31" ht="14.25" customHeight="1" x14ac:dyDescent="0.2">
      <c r="A23" s="85" t="s">
        <v>79</v>
      </c>
      <c r="B23" s="3">
        <v>810</v>
      </c>
      <c r="C23" s="9">
        <f t="shared" si="0"/>
        <v>3</v>
      </c>
      <c r="D23" s="25">
        <v>5</v>
      </c>
      <c r="E23" s="26">
        <v>6</v>
      </c>
      <c r="F23" s="27">
        <v>1</v>
      </c>
      <c r="G23" s="143">
        <v>16.049382716049383</v>
      </c>
      <c r="H23" s="144">
        <v>0</v>
      </c>
      <c r="I23" s="161">
        <v>1620</v>
      </c>
      <c r="J23" s="161">
        <v>2430</v>
      </c>
      <c r="K23" s="161">
        <v>3860</v>
      </c>
      <c r="L23" s="144">
        <v>0</v>
      </c>
      <c r="M23" s="145">
        <v>3.8888888888888888</v>
      </c>
      <c r="N23" s="146">
        <v>0</v>
      </c>
      <c r="O23" s="5">
        <v>64.197530864197532</v>
      </c>
      <c r="P23" s="54" t="s">
        <v>69</v>
      </c>
      <c r="Q23" s="28">
        <v>6</v>
      </c>
      <c r="R23" s="29">
        <v>4</v>
      </c>
      <c r="S23" s="30">
        <v>0</v>
      </c>
      <c r="T23" s="31">
        <v>2</v>
      </c>
      <c r="U23" s="32">
        <v>1</v>
      </c>
      <c r="V23" s="33">
        <v>0</v>
      </c>
      <c r="W23" s="48">
        <v>0</v>
      </c>
      <c r="X23" s="34">
        <v>1</v>
      </c>
      <c r="Y23" s="118">
        <v>8</v>
      </c>
      <c r="Z23" s="119">
        <v>0</v>
      </c>
      <c r="AA23" s="120">
        <v>0</v>
      </c>
      <c r="AB23" s="73">
        <v>6</v>
      </c>
      <c r="AC23" s="74">
        <v>6</v>
      </c>
      <c r="AD23" s="75">
        <v>1</v>
      </c>
      <c r="AE23" s="99">
        <v>0</v>
      </c>
    </row>
    <row r="24" spans="1:31" ht="14.25" customHeight="1" x14ac:dyDescent="0.2">
      <c r="A24" s="85" t="s">
        <v>80</v>
      </c>
      <c r="B24" s="3">
        <v>596</v>
      </c>
      <c r="C24" s="9">
        <f t="shared" si="0"/>
        <v>4</v>
      </c>
      <c r="D24" s="25">
        <v>5</v>
      </c>
      <c r="E24" s="26">
        <v>2</v>
      </c>
      <c r="F24" s="27">
        <v>0</v>
      </c>
      <c r="G24" s="143">
        <v>21.812080536912752</v>
      </c>
      <c r="H24" s="144">
        <v>0</v>
      </c>
      <c r="I24" s="161">
        <v>1192</v>
      </c>
      <c r="J24" s="161">
        <v>1788</v>
      </c>
      <c r="K24" s="161">
        <v>3055</v>
      </c>
      <c r="L24" s="144">
        <v>0</v>
      </c>
      <c r="M24" s="145">
        <v>6.0402684563758395</v>
      </c>
      <c r="N24" s="146">
        <v>0</v>
      </c>
      <c r="O24" s="5">
        <v>93.959731543624159</v>
      </c>
      <c r="P24" s="54" t="s">
        <v>69</v>
      </c>
      <c r="Q24" s="28">
        <v>6</v>
      </c>
      <c r="R24" s="29">
        <v>10</v>
      </c>
      <c r="S24" s="30">
        <v>1</v>
      </c>
      <c r="T24" s="31">
        <v>2</v>
      </c>
      <c r="U24" s="32">
        <v>1</v>
      </c>
      <c r="V24" s="33">
        <v>0</v>
      </c>
      <c r="W24" s="48">
        <v>1</v>
      </c>
      <c r="X24" s="34">
        <v>1</v>
      </c>
      <c r="Y24" s="118">
        <v>8</v>
      </c>
      <c r="Z24" s="119">
        <v>100</v>
      </c>
      <c r="AA24" s="120">
        <v>1</v>
      </c>
      <c r="AB24" s="73">
        <v>6</v>
      </c>
      <c r="AC24" s="74">
        <v>0</v>
      </c>
      <c r="AD24" s="75">
        <v>0</v>
      </c>
      <c r="AE24" s="99">
        <v>0</v>
      </c>
    </row>
    <row r="25" spans="1:31" ht="14.25" customHeight="1" x14ac:dyDescent="0.2">
      <c r="A25" s="85" t="s">
        <v>81</v>
      </c>
      <c r="B25" s="3">
        <v>345</v>
      </c>
      <c r="C25" s="9">
        <f t="shared" si="0"/>
        <v>5</v>
      </c>
      <c r="D25" s="25">
        <v>4</v>
      </c>
      <c r="E25" s="26">
        <v>4</v>
      </c>
      <c r="F25" s="27">
        <v>1</v>
      </c>
      <c r="G25" s="143">
        <v>8.695652173913043</v>
      </c>
      <c r="H25" s="144">
        <v>0</v>
      </c>
      <c r="I25" s="161">
        <v>690</v>
      </c>
      <c r="J25" s="161">
        <v>1035</v>
      </c>
      <c r="K25" s="161">
        <v>803</v>
      </c>
      <c r="L25" s="144">
        <v>1</v>
      </c>
      <c r="M25" s="145">
        <v>1.8840579710144929</v>
      </c>
      <c r="N25" s="146">
        <v>0</v>
      </c>
      <c r="O25" s="5">
        <v>86.956521739130437</v>
      </c>
      <c r="P25" s="54" t="s">
        <v>69</v>
      </c>
      <c r="Q25" s="28">
        <v>4</v>
      </c>
      <c r="R25" s="29">
        <v>4</v>
      </c>
      <c r="S25" s="30">
        <v>1</v>
      </c>
      <c r="T25" s="31">
        <v>1</v>
      </c>
      <c r="U25" s="32">
        <v>1</v>
      </c>
      <c r="V25" s="33">
        <v>1</v>
      </c>
      <c r="W25" s="48">
        <v>1</v>
      </c>
      <c r="X25" s="34" t="s">
        <v>69</v>
      </c>
      <c r="Y25" s="118">
        <v>8</v>
      </c>
      <c r="Z25" s="119">
        <v>0</v>
      </c>
      <c r="AA25" s="120">
        <v>0</v>
      </c>
      <c r="AB25" s="73">
        <v>4</v>
      </c>
      <c r="AC25" s="74">
        <v>0</v>
      </c>
      <c r="AD25" s="75">
        <v>0</v>
      </c>
      <c r="AE25" s="99">
        <v>0</v>
      </c>
    </row>
    <row r="26" spans="1:31" ht="14.25" customHeight="1" x14ac:dyDescent="0.2">
      <c r="A26" s="85" t="s">
        <v>82</v>
      </c>
      <c r="B26" s="3">
        <v>315</v>
      </c>
      <c r="C26" s="9">
        <f t="shared" si="0"/>
        <v>3</v>
      </c>
      <c r="D26" s="25">
        <v>4</v>
      </c>
      <c r="E26" s="26">
        <v>3</v>
      </c>
      <c r="F26" s="27">
        <v>0</v>
      </c>
      <c r="G26" s="143">
        <v>31.746031746031747</v>
      </c>
      <c r="H26" s="144">
        <v>1</v>
      </c>
      <c r="I26" s="161">
        <v>630</v>
      </c>
      <c r="J26" s="161">
        <v>945</v>
      </c>
      <c r="K26" s="161">
        <v>3432</v>
      </c>
      <c r="L26" s="144">
        <v>0</v>
      </c>
      <c r="M26" s="145">
        <v>6.666666666666667</v>
      </c>
      <c r="N26" s="146">
        <v>0</v>
      </c>
      <c r="O26" s="5">
        <v>161.90476190476193</v>
      </c>
      <c r="P26" s="54" t="s">
        <v>69</v>
      </c>
      <c r="Q26" s="28">
        <v>4</v>
      </c>
      <c r="R26" s="29">
        <v>1</v>
      </c>
      <c r="S26" s="30">
        <v>0</v>
      </c>
      <c r="T26" s="31">
        <v>1</v>
      </c>
      <c r="U26" s="32">
        <v>1</v>
      </c>
      <c r="V26" s="33">
        <v>1</v>
      </c>
      <c r="W26" s="48">
        <v>1</v>
      </c>
      <c r="X26" s="34" t="s">
        <v>69</v>
      </c>
      <c r="Y26" s="118">
        <v>8</v>
      </c>
      <c r="Z26" s="119">
        <v>0</v>
      </c>
      <c r="AA26" s="120">
        <v>0</v>
      </c>
      <c r="AB26" s="73">
        <v>4</v>
      </c>
      <c r="AC26" s="74">
        <v>2</v>
      </c>
      <c r="AD26" s="75">
        <v>0</v>
      </c>
      <c r="AE26" s="99">
        <v>0</v>
      </c>
    </row>
    <row r="27" spans="1:31" ht="14.25" customHeight="1" x14ac:dyDescent="0.2">
      <c r="A27" s="85" t="s">
        <v>83</v>
      </c>
      <c r="B27" s="3">
        <v>808</v>
      </c>
      <c r="C27" s="9">
        <f t="shared" si="0"/>
        <v>5</v>
      </c>
      <c r="D27" s="25">
        <v>5</v>
      </c>
      <c r="E27" s="26">
        <v>2</v>
      </c>
      <c r="F27" s="27">
        <v>0</v>
      </c>
      <c r="G27" s="143">
        <v>43.316831683168317</v>
      </c>
      <c r="H27" s="144">
        <v>1</v>
      </c>
      <c r="I27" s="161">
        <v>1616</v>
      </c>
      <c r="J27" s="161">
        <v>2424</v>
      </c>
      <c r="K27" s="161">
        <v>5324</v>
      </c>
      <c r="L27" s="144">
        <v>0</v>
      </c>
      <c r="M27" s="145">
        <v>8.6633663366336631</v>
      </c>
      <c r="N27" s="146">
        <v>1</v>
      </c>
      <c r="O27" s="5">
        <v>123.76237623762376</v>
      </c>
      <c r="P27" s="54" t="s">
        <v>69</v>
      </c>
      <c r="Q27" s="28">
        <v>6</v>
      </c>
      <c r="R27" s="29">
        <v>11</v>
      </c>
      <c r="S27" s="30">
        <v>1</v>
      </c>
      <c r="T27" s="31">
        <v>2</v>
      </c>
      <c r="U27" s="32">
        <v>1</v>
      </c>
      <c r="V27" s="33">
        <v>0</v>
      </c>
      <c r="W27" s="48">
        <v>1</v>
      </c>
      <c r="X27" s="34">
        <v>1</v>
      </c>
      <c r="Y27" s="118">
        <v>8</v>
      </c>
      <c r="Z27" s="119">
        <v>0</v>
      </c>
      <c r="AA27" s="120">
        <v>0</v>
      </c>
      <c r="AB27" s="73">
        <v>6</v>
      </c>
      <c r="AC27" s="74">
        <v>0</v>
      </c>
      <c r="AD27" s="75">
        <v>0</v>
      </c>
      <c r="AE27" s="99">
        <v>0</v>
      </c>
    </row>
    <row r="28" spans="1:31" ht="14.25" customHeight="1" x14ac:dyDescent="0.2">
      <c r="A28" s="85" t="s">
        <v>84</v>
      </c>
      <c r="B28" s="3">
        <v>355</v>
      </c>
      <c r="C28" s="9">
        <f t="shared" si="0"/>
        <v>3</v>
      </c>
      <c r="D28" s="25">
        <v>4</v>
      </c>
      <c r="E28" s="26">
        <v>3</v>
      </c>
      <c r="F28" s="27">
        <v>0</v>
      </c>
      <c r="G28" s="143">
        <v>16.901408450704224</v>
      </c>
      <c r="H28" s="144">
        <v>0</v>
      </c>
      <c r="I28" s="161">
        <v>710</v>
      </c>
      <c r="J28" s="161">
        <v>1065</v>
      </c>
      <c r="K28" s="161">
        <v>1130</v>
      </c>
      <c r="L28" s="144">
        <v>0</v>
      </c>
      <c r="M28" s="145">
        <v>2.9577464788732395</v>
      </c>
      <c r="N28" s="146">
        <v>0</v>
      </c>
      <c r="O28" s="5">
        <v>101.40845070422536</v>
      </c>
      <c r="P28" s="54" t="s">
        <v>69</v>
      </c>
      <c r="Q28" s="28">
        <v>4</v>
      </c>
      <c r="R28" s="29">
        <v>1</v>
      </c>
      <c r="S28" s="30">
        <v>0</v>
      </c>
      <c r="T28" s="31">
        <v>1</v>
      </c>
      <c r="U28" s="32">
        <v>1</v>
      </c>
      <c r="V28" s="33">
        <v>1</v>
      </c>
      <c r="W28" s="48">
        <v>1</v>
      </c>
      <c r="X28" s="34" t="s">
        <v>69</v>
      </c>
      <c r="Y28" s="118">
        <v>8</v>
      </c>
      <c r="Z28" s="119">
        <v>0</v>
      </c>
      <c r="AA28" s="120">
        <v>0</v>
      </c>
      <c r="AB28" s="73">
        <v>4</v>
      </c>
      <c r="AC28" s="74">
        <v>8</v>
      </c>
      <c r="AD28" s="75">
        <v>1</v>
      </c>
      <c r="AE28" s="99">
        <v>0</v>
      </c>
    </row>
    <row r="29" spans="1:31" ht="14.25" customHeight="1" x14ac:dyDescent="0.2">
      <c r="A29" s="85" t="s">
        <v>85</v>
      </c>
      <c r="B29" s="3">
        <v>613</v>
      </c>
      <c r="C29" s="9">
        <f t="shared" si="0"/>
        <v>6</v>
      </c>
      <c r="D29" s="25">
        <v>5</v>
      </c>
      <c r="E29" s="26">
        <v>2</v>
      </c>
      <c r="F29" s="27">
        <v>0</v>
      </c>
      <c r="G29" s="143">
        <v>16.31321370309951</v>
      </c>
      <c r="H29" s="144">
        <v>0</v>
      </c>
      <c r="I29" s="161">
        <v>1226</v>
      </c>
      <c r="J29" s="161">
        <v>1839</v>
      </c>
      <c r="K29" s="161">
        <v>1676</v>
      </c>
      <c r="L29" s="144">
        <v>1</v>
      </c>
      <c r="M29" s="145">
        <v>5.709624796084829</v>
      </c>
      <c r="N29" s="146">
        <v>0</v>
      </c>
      <c r="O29" s="5">
        <v>94.616639477977159</v>
      </c>
      <c r="P29" s="54" t="s">
        <v>69</v>
      </c>
      <c r="Q29" s="28">
        <v>6</v>
      </c>
      <c r="R29" s="29">
        <v>25</v>
      </c>
      <c r="S29" s="30">
        <v>1</v>
      </c>
      <c r="T29" s="31">
        <v>2</v>
      </c>
      <c r="U29" s="32">
        <v>1</v>
      </c>
      <c r="V29" s="33">
        <v>0</v>
      </c>
      <c r="W29" s="48">
        <v>1</v>
      </c>
      <c r="X29" s="34">
        <v>1</v>
      </c>
      <c r="Y29" s="118">
        <v>8</v>
      </c>
      <c r="Z29" s="119">
        <v>100</v>
      </c>
      <c r="AA29" s="120">
        <v>1</v>
      </c>
      <c r="AB29" s="73">
        <v>6</v>
      </c>
      <c r="AC29" s="74">
        <v>20</v>
      </c>
      <c r="AD29" s="75">
        <v>1</v>
      </c>
      <c r="AE29" s="99">
        <v>0</v>
      </c>
    </row>
    <row r="30" spans="1:31" ht="14.25" customHeight="1" x14ac:dyDescent="0.2">
      <c r="A30" s="85" t="s">
        <v>86</v>
      </c>
      <c r="B30" s="3">
        <v>457</v>
      </c>
      <c r="C30" s="9">
        <f t="shared" si="0"/>
        <v>3</v>
      </c>
      <c r="D30" s="25">
        <v>4</v>
      </c>
      <c r="E30" s="26">
        <v>0</v>
      </c>
      <c r="F30" s="27">
        <v>0</v>
      </c>
      <c r="G30" s="143">
        <v>0</v>
      </c>
      <c r="H30" s="144">
        <v>0</v>
      </c>
      <c r="I30" s="161">
        <v>914</v>
      </c>
      <c r="J30" s="161">
        <v>1371</v>
      </c>
      <c r="K30" s="161">
        <v>995</v>
      </c>
      <c r="L30" s="144">
        <v>1</v>
      </c>
      <c r="M30" s="145">
        <v>0</v>
      </c>
      <c r="N30" s="146">
        <v>0</v>
      </c>
      <c r="O30" s="5">
        <v>65.645514223194738</v>
      </c>
      <c r="P30" s="54" t="s">
        <v>69</v>
      </c>
      <c r="Q30" s="28">
        <v>4</v>
      </c>
      <c r="R30" s="29">
        <v>5</v>
      </c>
      <c r="S30" s="30">
        <v>1</v>
      </c>
      <c r="T30" s="31">
        <v>1</v>
      </c>
      <c r="U30" s="32">
        <v>0</v>
      </c>
      <c r="V30" s="33">
        <v>0</v>
      </c>
      <c r="W30" s="48">
        <v>1</v>
      </c>
      <c r="X30" s="34" t="s">
        <v>69</v>
      </c>
      <c r="Y30" s="118">
        <v>8</v>
      </c>
      <c r="Z30" s="119">
        <v>0</v>
      </c>
      <c r="AA30" s="120">
        <v>0</v>
      </c>
      <c r="AB30" s="73">
        <v>4</v>
      </c>
      <c r="AC30" s="74">
        <v>0</v>
      </c>
      <c r="AD30" s="75">
        <v>0</v>
      </c>
      <c r="AE30" s="99">
        <v>0</v>
      </c>
    </row>
    <row r="31" spans="1:31" ht="14.25" customHeight="1" x14ac:dyDescent="0.2">
      <c r="A31" s="85" t="s">
        <v>87</v>
      </c>
      <c r="B31" s="3">
        <v>442</v>
      </c>
      <c r="C31" s="9">
        <f t="shared" si="0"/>
        <v>3</v>
      </c>
      <c r="D31" s="25">
        <v>4</v>
      </c>
      <c r="E31" s="26">
        <v>2</v>
      </c>
      <c r="F31" s="27">
        <v>0</v>
      </c>
      <c r="G31" s="143">
        <v>0</v>
      </c>
      <c r="H31" s="144">
        <v>0</v>
      </c>
      <c r="I31" s="161">
        <v>884</v>
      </c>
      <c r="J31" s="161">
        <v>1326</v>
      </c>
      <c r="K31" s="161">
        <v>989</v>
      </c>
      <c r="L31" s="144">
        <v>1</v>
      </c>
      <c r="M31" s="145">
        <v>0</v>
      </c>
      <c r="N31" s="146">
        <v>0</v>
      </c>
      <c r="O31" s="5">
        <v>56.561085972850677</v>
      </c>
      <c r="P31" s="54" t="s">
        <v>69</v>
      </c>
      <c r="Q31" s="28">
        <v>4</v>
      </c>
      <c r="R31" s="29">
        <v>5</v>
      </c>
      <c r="S31" s="30">
        <v>1</v>
      </c>
      <c r="T31" s="31">
        <v>1</v>
      </c>
      <c r="U31" s="32">
        <v>0</v>
      </c>
      <c r="V31" s="33">
        <v>0</v>
      </c>
      <c r="W31" s="48">
        <v>1</v>
      </c>
      <c r="X31" s="34" t="s">
        <v>69</v>
      </c>
      <c r="Y31" s="118">
        <v>8</v>
      </c>
      <c r="Z31" s="119">
        <v>0</v>
      </c>
      <c r="AA31" s="120">
        <v>0</v>
      </c>
      <c r="AB31" s="73">
        <v>4</v>
      </c>
      <c r="AC31" s="74">
        <v>0</v>
      </c>
      <c r="AD31" s="75">
        <v>0</v>
      </c>
      <c r="AE31" s="99">
        <v>0</v>
      </c>
    </row>
    <row r="32" spans="1:31" ht="14.25" customHeight="1" x14ac:dyDescent="0.2">
      <c r="A32" s="85" t="s">
        <v>88</v>
      </c>
      <c r="B32" s="3">
        <v>734</v>
      </c>
      <c r="C32" s="9">
        <f t="shared" si="0"/>
        <v>2</v>
      </c>
      <c r="D32" s="25">
        <v>5</v>
      </c>
      <c r="E32" s="26">
        <v>2</v>
      </c>
      <c r="F32" s="27">
        <v>0</v>
      </c>
      <c r="G32" s="143">
        <v>19.073569482288828</v>
      </c>
      <c r="H32" s="144">
        <v>0</v>
      </c>
      <c r="I32" s="161">
        <v>1468</v>
      </c>
      <c r="J32" s="161">
        <v>2202</v>
      </c>
      <c r="K32" s="161">
        <v>3347</v>
      </c>
      <c r="L32" s="144">
        <v>0</v>
      </c>
      <c r="M32" s="145">
        <v>2.111716621253406</v>
      </c>
      <c r="N32" s="146">
        <v>0</v>
      </c>
      <c r="O32" s="5">
        <v>38.147138964577657</v>
      </c>
      <c r="P32" s="54" t="s">
        <v>69</v>
      </c>
      <c r="Q32" s="28">
        <v>6</v>
      </c>
      <c r="R32" s="29">
        <v>4</v>
      </c>
      <c r="S32" s="30">
        <v>0</v>
      </c>
      <c r="T32" s="31">
        <v>2</v>
      </c>
      <c r="U32" s="32">
        <v>0</v>
      </c>
      <c r="V32" s="33">
        <v>0</v>
      </c>
      <c r="W32" s="48">
        <v>1</v>
      </c>
      <c r="X32" s="34">
        <v>1</v>
      </c>
      <c r="Y32" s="118">
        <v>8</v>
      </c>
      <c r="Z32" s="119">
        <v>0</v>
      </c>
      <c r="AA32" s="120">
        <v>0</v>
      </c>
      <c r="AB32" s="73">
        <v>6</v>
      </c>
      <c r="AC32" s="74">
        <v>0</v>
      </c>
      <c r="AD32" s="75">
        <v>0</v>
      </c>
      <c r="AE32" s="99">
        <v>0</v>
      </c>
    </row>
    <row r="33" spans="1:31" ht="14.25" customHeight="1" x14ac:dyDescent="0.2">
      <c r="A33" s="85" t="s">
        <v>89</v>
      </c>
      <c r="B33" s="3">
        <v>469</v>
      </c>
      <c r="C33" s="9">
        <f t="shared" si="0"/>
        <v>3</v>
      </c>
      <c r="D33" s="25">
        <v>4</v>
      </c>
      <c r="E33" s="26">
        <v>3</v>
      </c>
      <c r="F33" s="27">
        <v>0</v>
      </c>
      <c r="G33" s="143">
        <v>0</v>
      </c>
      <c r="H33" s="144">
        <v>0</v>
      </c>
      <c r="I33" s="161">
        <v>938</v>
      </c>
      <c r="J33" s="161">
        <v>1407</v>
      </c>
      <c r="K33" s="161">
        <v>1849</v>
      </c>
      <c r="L33" s="144">
        <v>0</v>
      </c>
      <c r="M33" s="145">
        <v>2.3454157782515992</v>
      </c>
      <c r="N33" s="146">
        <v>0</v>
      </c>
      <c r="O33" s="5">
        <v>85.287846481876329</v>
      </c>
      <c r="P33" s="54" t="s">
        <v>69</v>
      </c>
      <c r="Q33" s="28">
        <v>4</v>
      </c>
      <c r="R33" s="29">
        <v>5</v>
      </c>
      <c r="S33" s="30">
        <v>1</v>
      </c>
      <c r="T33" s="31">
        <v>1</v>
      </c>
      <c r="U33" s="32">
        <v>1</v>
      </c>
      <c r="V33" s="33">
        <v>1</v>
      </c>
      <c r="W33" s="48">
        <v>1</v>
      </c>
      <c r="X33" s="34" t="s">
        <v>69</v>
      </c>
      <c r="Y33" s="118">
        <v>8</v>
      </c>
      <c r="Z33" s="119">
        <v>0</v>
      </c>
      <c r="AA33" s="120">
        <v>0</v>
      </c>
      <c r="AB33" s="73">
        <v>4</v>
      </c>
      <c r="AC33" s="74">
        <v>0</v>
      </c>
      <c r="AD33" s="75">
        <v>0</v>
      </c>
      <c r="AE33" s="99">
        <v>0</v>
      </c>
    </row>
    <row r="34" spans="1:31" ht="14.25" customHeight="1" x14ac:dyDescent="0.2">
      <c r="A34" s="85" t="s">
        <v>90</v>
      </c>
      <c r="B34" s="3">
        <v>1614</v>
      </c>
      <c r="C34" s="9">
        <f t="shared" si="0"/>
        <v>2</v>
      </c>
      <c r="D34" s="25">
        <v>15</v>
      </c>
      <c r="E34" s="26">
        <v>3</v>
      </c>
      <c r="F34" s="27">
        <v>0</v>
      </c>
      <c r="G34" s="143">
        <v>18.587360594795538</v>
      </c>
      <c r="H34" s="144">
        <v>0</v>
      </c>
      <c r="I34" s="161">
        <v>3228</v>
      </c>
      <c r="J34" s="161">
        <v>4842</v>
      </c>
      <c r="K34" s="161">
        <v>5264</v>
      </c>
      <c r="L34" s="144">
        <v>0</v>
      </c>
      <c r="M34" s="145">
        <v>3.6555142503097895</v>
      </c>
      <c r="N34" s="146">
        <v>0</v>
      </c>
      <c r="O34" s="5">
        <v>39.653035935563814</v>
      </c>
      <c r="P34" s="54">
        <v>0</v>
      </c>
      <c r="Q34" s="28">
        <v>9</v>
      </c>
      <c r="R34" s="29">
        <v>8</v>
      </c>
      <c r="S34" s="30">
        <v>0</v>
      </c>
      <c r="T34" s="31">
        <v>2</v>
      </c>
      <c r="U34" s="32">
        <v>1</v>
      </c>
      <c r="V34" s="33">
        <v>0</v>
      </c>
      <c r="W34" s="48">
        <v>1</v>
      </c>
      <c r="X34" s="34">
        <v>1</v>
      </c>
      <c r="Y34" s="118">
        <v>8</v>
      </c>
      <c r="Z34" s="119">
        <v>0</v>
      </c>
      <c r="AA34" s="120">
        <v>0</v>
      </c>
      <c r="AB34" s="73">
        <v>20</v>
      </c>
      <c r="AC34" s="74">
        <v>0</v>
      </c>
      <c r="AD34" s="75">
        <v>0</v>
      </c>
      <c r="AE34" s="99">
        <v>0</v>
      </c>
    </row>
    <row r="35" spans="1:31" ht="14.25" customHeight="1" x14ac:dyDescent="0.2">
      <c r="A35" s="85" t="s">
        <v>91</v>
      </c>
      <c r="B35" s="3">
        <v>720</v>
      </c>
      <c r="C35" s="9">
        <f t="shared" si="0"/>
        <v>3</v>
      </c>
      <c r="D35" s="25">
        <v>5</v>
      </c>
      <c r="E35" s="26">
        <v>4</v>
      </c>
      <c r="F35" s="27">
        <v>0</v>
      </c>
      <c r="G35" s="143">
        <v>6.9444444444444446</v>
      </c>
      <c r="H35" s="144">
        <v>0</v>
      </c>
      <c r="I35" s="161">
        <v>1440</v>
      </c>
      <c r="J35" s="161">
        <v>2160</v>
      </c>
      <c r="K35" s="161">
        <v>2705</v>
      </c>
      <c r="L35" s="144">
        <v>0</v>
      </c>
      <c r="M35" s="145">
        <v>1.1111111111111112</v>
      </c>
      <c r="N35" s="146">
        <v>0</v>
      </c>
      <c r="O35" s="5">
        <v>111.1111111111111</v>
      </c>
      <c r="P35" s="54" t="s">
        <v>69</v>
      </c>
      <c r="Q35" s="28">
        <v>6</v>
      </c>
      <c r="R35" s="29">
        <v>3</v>
      </c>
      <c r="S35" s="30">
        <v>0</v>
      </c>
      <c r="T35" s="31">
        <v>2</v>
      </c>
      <c r="U35" s="32">
        <v>3</v>
      </c>
      <c r="V35" s="33">
        <v>1</v>
      </c>
      <c r="W35" s="48">
        <v>1</v>
      </c>
      <c r="X35" s="34">
        <v>1</v>
      </c>
      <c r="Y35" s="118">
        <v>8</v>
      </c>
      <c r="Z35" s="119">
        <v>0</v>
      </c>
      <c r="AA35" s="120">
        <v>0</v>
      </c>
      <c r="AB35" s="73">
        <v>6</v>
      </c>
      <c r="AC35" s="74">
        <v>4</v>
      </c>
      <c r="AD35" s="75">
        <v>0</v>
      </c>
      <c r="AE35" s="99">
        <v>0</v>
      </c>
    </row>
    <row r="36" spans="1:31" ht="14.25" customHeight="1" x14ac:dyDescent="0.2">
      <c r="A36" s="85" t="s">
        <v>92</v>
      </c>
      <c r="B36" s="3">
        <v>150</v>
      </c>
      <c r="C36" s="9">
        <f t="shared" si="0"/>
        <v>3</v>
      </c>
      <c r="D36" s="25">
        <v>4</v>
      </c>
      <c r="E36" s="26">
        <v>2</v>
      </c>
      <c r="F36" s="27">
        <v>0</v>
      </c>
      <c r="G36" s="143">
        <v>0</v>
      </c>
      <c r="H36" s="144">
        <v>0</v>
      </c>
      <c r="I36" s="161">
        <v>300</v>
      </c>
      <c r="J36" s="161">
        <v>450</v>
      </c>
      <c r="K36" s="161">
        <v>2020</v>
      </c>
      <c r="L36" s="144">
        <v>0</v>
      </c>
      <c r="M36" s="145">
        <v>0</v>
      </c>
      <c r="N36" s="146">
        <v>0</v>
      </c>
      <c r="O36" s="5">
        <v>200</v>
      </c>
      <c r="P36" s="54" t="s">
        <v>69</v>
      </c>
      <c r="Q36" s="28">
        <v>4</v>
      </c>
      <c r="R36" s="29">
        <v>10</v>
      </c>
      <c r="S36" s="30">
        <v>1</v>
      </c>
      <c r="T36" s="31">
        <v>1</v>
      </c>
      <c r="U36" s="32">
        <v>1</v>
      </c>
      <c r="V36" s="33">
        <v>1</v>
      </c>
      <c r="W36" s="48">
        <v>1</v>
      </c>
      <c r="X36" s="34" t="s">
        <v>69</v>
      </c>
      <c r="Y36" s="118">
        <v>8</v>
      </c>
      <c r="Z36" s="119">
        <v>0</v>
      </c>
      <c r="AA36" s="120">
        <v>0</v>
      </c>
      <c r="AB36" s="73">
        <v>4</v>
      </c>
      <c r="AC36" s="74">
        <v>2</v>
      </c>
      <c r="AD36" s="75">
        <v>0</v>
      </c>
      <c r="AE36" s="99">
        <v>0</v>
      </c>
    </row>
    <row r="37" spans="1:31" ht="14.25" customHeight="1" x14ac:dyDescent="0.2">
      <c r="A37" s="85" t="s">
        <v>93</v>
      </c>
      <c r="B37" s="3">
        <v>707</v>
      </c>
      <c r="C37" s="9">
        <f t="shared" si="0"/>
        <v>5</v>
      </c>
      <c r="D37" s="25">
        <v>5</v>
      </c>
      <c r="E37" s="26">
        <v>2</v>
      </c>
      <c r="F37" s="27">
        <v>0</v>
      </c>
      <c r="G37" s="143">
        <v>63.649222065063647</v>
      </c>
      <c r="H37" s="144">
        <v>1</v>
      </c>
      <c r="I37" s="161">
        <v>1414</v>
      </c>
      <c r="J37" s="161">
        <v>2121</v>
      </c>
      <c r="K37" s="161">
        <v>3410</v>
      </c>
      <c r="L37" s="144">
        <v>0</v>
      </c>
      <c r="M37" s="145">
        <v>12.234794908062236</v>
      </c>
      <c r="N37" s="146">
        <v>1</v>
      </c>
      <c r="O37" s="5">
        <v>56.577086280056577</v>
      </c>
      <c r="P37" s="54" t="s">
        <v>69</v>
      </c>
      <c r="Q37" s="28">
        <v>6</v>
      </c>
      <c r="R37" s="29">
        <v>4</v>
      </c>
      <c r="S37" s="30">
        <v>0</v>
      </c>
      <c r="T37" s="31">
        <v>2</v>
      </c>
      <c r="U37" s="32">
        <v>1</v>
      </c>
      <c r="V37" s="33">
        <v>0</v>
      </c>
      <c r="W37" s="48">
        <v>1</v>
      </c>
      <c r="X37" s="34">
        <v>1</v>
      </c>
      <c r="Y37" s="118">
        <v>8</v>
      </c>
      <c r="Z37" s="119">
        <v>100</v>
      </c>
      <c r="AA37" s="120">
        <v>1</v>
      </c>
      <c r="AB37" s="73">
        <v>6</v>
      </c>
      <c r="AC37" s="74">
        <v>0</v>
      </c>
      <c r="AD37" s="75">
        <v>0</v>
      </c>
      <c r="AE37" s="99">
        <v>0</v>
      </c>
    </row>
    <row r="38" spans="1:31" ht="14.25" customHeight="1" x14ac:dyDescent="0.2">
      <c r="A38" s="85" t="s">
        <v>94</v>
      </c>
      <c r="B38" s="3">
        <v>1035</v>
      </c>
      <c r="C38" s="9">
        <f t="shared" si="0"/>
        <v>4</v>
      </c>
      <c r="D38" s="25">
        <v>15</v>
      </c>
      <c r="E38" s="26">
        <v>2</v>
      </c>
      <c r="F38" s="27">
        <v>0</v>
      </c>
      <c r="G38" s="143">
        <v>12.467632850241547</v>
      </c>
      <c r="H38" s="144">
        <v>0</v>
      </c>
      <c r="I38" s="161">
        <v>2070</v>
      </c>
      <c r="J38" s="161">
        <v>3105</v>
      </c>
      <c r="K38" s="161">
        <v>2568</v>
      </c>
      <c r="L38" s="144">
        <v>1</v>
      </c>
      <c r="M38" s="145">
        <v>2.318840579710145</v>
      </c>
      <c r="N38" s="146">
        <v>0</v>
      </c>
      <c r="O38" s="5">
        <v>34.782608695652172</v>
      </c>
      <c r="P38" s="54">
        <v>0</v>
      </c>
      <c r="Q38" s="28">
        <v>9</v>
      </c>
      <c r="R38" s="29">
        <v>4</v>
      </c>
      <c r="S38" s="30">
        <v>0</v>
      </c>
      <c r="T38" s="31">
        <v>2</v>
      </c>
      <c r="U38" s="32">
        <v>2</v>
      </c>
      <c r="V38" s="33">
        <v>1</v>
      </c>
      <c r="W38" s="48">
        <v>1</v>
      </c>
      <c r="X38" s="34">
        <v>1</v>
      </c>
      <c r="Y38" s="118">
        <v>8</v>
      </c>
      <c r="Z38" s="119">
        <v>0</v>
      </c>
      <c r="AA38" s="120">
        <v>0</v>
      </c>
      <c r="AB38" s="73">
        <v>20</v>
      </c>
      <c r="AC38" s="74">
        <v>0</v>
      </c>
      <c r="AD38" s="75">
        <v>0</v>
      </c>
      <c r="AE38" s="99">
        <v>0</v>
      </c>
    </row>
    <row r="39" spans="1:31" ht="14.25" customHeight="1" x14ac:dyDescent="0.2">
      <c r="A39" s="85" t="s">
        <v>95</v>
      </c>
      <c r="B39" s="3">
        <v>336</v>
      </c>
      <c r="C39" s="9">
        <f t="shared" si="0"/>
        <v>6</v>
      </c>
      <c r="D39" s="25">
        <v>4</v>
      </c>
      <c r="E39" s="26">
        <v>1</v>
      </c>
      <c r="F39" s="27">
        <v>0</v>
      </c>
      <c r="G39" s="143">
        <v>56.758928571428569</v>
      </c>
      <c r="H39" s="144">
        <v>1</v>
      </c>
      <c r="I39" s="161">
        <v>672</v>
      </c>
      <c r="J39" s="161">
        <v>1008</v>
      </c>
      <c r="K39" s="161">
        <v>2335</v>
      </c>
      <c r="L39" s="144">
        <v>0</v>
      </c>
      <c r="M39" s="145">
        <v>7.4404761904761907</v>
      </c>
      <c r="N39" s="146">
        <v>1</v>
      </c>
      <c r="O39" s="5">
        <v>172.61904761904762</v>
      </c>
      <c r="P39" s="54" t="s">
        <v>69</v>
      </c>
      <c r="Q39" s="28">
        <v>4</v>
      </c>
      <c r="R39" s="29">
        <v>16</v>
      </c>
      <c r="S39" s="30">
        <v>1</v>
      </c>
      <c r="T39" s="31">
        <v>1</v>
      </c>
      <c r="U39" s="32">
        <v>2</v>
      </c>
      <c r="V39" s="33">
        <v>1</v>
      </c>
      <c r="W39" s="48">
        <v>1</v>
      </c>
      <c r="X39" s="34" t="s">
        <v>69</v>
      </c>
      <c r="Y39" s="118">
        <v>8</v>
      </c>
      <c r="Z39" s="119">
        <v>0</v>
      </c>
      <c r="AA39" s="120">
        <v>0</v>
      </c>
      <c r="AB39" s="73">
        <v>4</v>
      </c>
      <c r="AC39" s="74">
        <v>5</v>
      </c>
      <c r="AD39" s="75">
        <v>1</v>
      </c>
      <c r="AE39" s="99">
        <v>0</v>
      </c>
    </row>
    <row r="40" spans="1:31" ht="14.25" customHeight="1" x14ac:dyDescent="0.2">
      <c r="A40" s="85" t="s">
        <v>96</v>
      </c>
      <c r="B40" s="3">
        <v>279</v>
      </c>
      <c r="C40" s="9">
        <f t="shared" si="0"/>
        <v>5</v>
      </c>
      <c r="D40" s="25">
        <v>4</v>
      </c>
      <c r="E40" s="26">
        <v>3</v>
      </c>
      <c r="F40" s="27">
        <v>0</v>
      </c>
      <c r="G40" s="143">
        <v>0</v>
      </c>
      <c r="H40" s="144">
        <v>0</v>
      </c>
      <c r="I40" s="161">
        <v>558</v>
      </c>
      <c r="J40" s="161">
        <v>837</v>
      </c>
      <c r="K40" s="161">
        <v>682</v>
      </c>
      <c r="L40" s="144">
        <v>1</v>
      </c>
      <c r="M40" s="145">
        <v>0</v>
      </c>
      <c r="N40" s="146">
        <v>0</v>
      </c>
      <c r="O40" s="5">
        <v>250.89605734767022</v>
      </c>
      <c r="P40" s="54" t="s">
        <v>69</v>
      </c>
      <c r="Q40" s="28">
        <v>4</v>
      </c>
      <c r="R40" s="29">
        <v>30</v>
      </c>
      <c r="S40" s="30">
        <v>1</v>
      </c>
      <c r="T40" s="31">
        <v>1</v>
      </c>
      <c r="U40" s="32">
        <v>1</v>
      </c>
      <c r="V40" s="33">
        <v>1</v>
      </c>
      <c r="W40" s="48">
        <v>1</v>
      </c>
      <c r="X40" s="34" t="s">
        <v>69</v>
      </c>
      <c r="Y40" s="118">
        <v>8</v>
      </c>
      <c r="Z40" s="119">
        <v>0</v>
      </c>
      <c r="AA40" s="120">
        <v>0</v>
      </c>
      <c r="AB40" s="73">
        <v>4</v>
      </c>
      <c r="AC40" s="74">
        <v>9</v>
      </c>
      <c r="AD40" s="75">
        <v>1</v>
      </c>
      <c r="AE40" s="99">
        <v>0</v>
      </c>
    </row>
    <row r="41" spans="1:31" ht="14.25" customHeight="1" x14ac:dyDescent="0.2">
      <c r="A41" s="85" t="s">
        <v>97</v>
      </c>
      <c r="B41" s="3">
        <v>710</v>
      </c>
      <c r="C41" s="9">
        <f t="shared" si="0"/>
        <v>3</v>
      </c>
      <c r="D41" s="25">
        <v>5</v>
      </c>
      <c r="E41" s="26">
        <v>1</v>
      </c>
      <c r="F41" s="27">
        <v>0</v>
      </c>
      <c r="G41" s="143">
        <v>21.12676056338028</v>
      </c>
      <c r="H41" s="144">
        <v>0</v>
      </c>
      <c r="I41" s="161">
        <v>1420</v>
      </c>
      <c r="J41" s="161">
        <v>2130</v>
      </c>
      <c r="K41" s="161">
        <v>1649</v>
      </c>
      <c r="L41" s="144">
        <v>1</v>
      </c>
      <c r="M41" s="145">
        <v>3.873239436619718</v>
      </c>
      <c r="N41" s="146">
        <v>0</v>
      </c>
      <c r="O41" s="5">
        <v>35.211267605633807</v>
      </c>
      <c r="P41" s="54" t="s">
        <v>69</v>
      </c>
      <c r="Q41" s="28">
        <v>6</v>
      </c>
      <c r="R41" s="29">
        <v>1</v>
      </c>
      <c r="S41" s="30">
        <v>0</v>
      </c>
      <c r="T41" s="31">
        <v>2</v>
      </c>
      <c r="U41" s="32">
        <v>1</v>
      </c>
      <c r="V41" s="33">
        <v>0</v>
      </c>
      <c r="W41" s="48">
        <v>1</v>
      </c>
      <c r="X41" s="34">
        <v>1</v>
      </c>
      <c r="Y41" s="118">
        <v>8</v>
      </c>
      <c r="Z41" s="119">
        <v>0</v>
      </c>
      <c r="AA41" s="120">
        <v>0</v>
      </c>
      <c r="AB41" s="73">
        <v>6</v>
      </c>
      <c r="AC41" s="74">
        <v>0</v>
      </c>
      <c r="AD41" s="75">
        <v>0</v>
      </c>
      <c r="AE41" s="99">
        <v>0</v>
      </c>
    </row>
    <row r="42" spans="1:31" ht="14.25" customHeight="1" x14ac:dyDescent="0.2">
      <c r="A42" s="85" t="s">
        <v>98</v>
      </c>
      <c r="B42" s="3">
        <v>226</v>
      </c>
      <c r="C42" s="9">
        <f t="shared" si="0"/>
        <v>3</v>
      </c>
      <c r="D42" s="25">
        <v>4</v>
      </c>
      <c r="E42" s="26">
        <v>4</v>
      </c>
      <c r="F42" s="27">
        <v>1</v>
      </c>
      <c r="G42" s="143">
        <v>4.4247787610619467</v>
      </c>
      <c r="H42" s="144">
        <v>0</v>
      </c>
      <c r="I42" s="161">
        <v>452</v>
      </c>
      <c r="J42" s="161">
        <v>678</v>
      </c>
      <c r="K42" s="161">
        <v>840</v>
      </c>
      <c r="L42" s="144">
        <v>0</v>
      </c>
      <c r="M42" s="145">
        <v>1.1061946902654867</v>
      </c>
      <c r="N42" s="146">
        <v>0</v>
      </c>
      <c r="O42" s="5">
        <v>79.646017699115049</v>
      </c>
      <c r="P42" s="54" t="s">
        <v>69</v>
      </c>
      <c r="Q42" s="28">
        <v>4</v>
      </c>
      <c r="R42" s="29">
        <v>1</v>
      </c>
      <c r="S42" s="30">
        <v>0</v>
      </c>
      <c r="T42" s="31">
        <v>1</v>
      </c>
      <c r="U42" s="32">
        <v>1</v>
      </c>
      <c r="V42" s="33">
        <v>1</v>
      </c>
      <c r="W42" s="48">
        <v>1</v>
      </c>
      <c r="X42" s="34" t="s">
        <v>69</v>
      </c>
      <c r="Y42" s="118">
        <v>8</v>
      </c>
      <c r="Z42" s="119">
        <v>0</v>
      </c>
      <c r="AA42" s="120">
        <v>0</v>
      </c>
      <c r="AB42" s="73">
        <v>4</v>
      </c>
      <c r="AC42" s="74">
        <v>0</v>
      </c>
      <c r="AD42" s="75">
        <v>0</v>
      </c>
      <c r="AE42" s="99">
        <v>0</v>
      </c>
    </row>
    <row r="43" spans="1:31" ht="14.25" customHeight="1" x14ac:dyDescent="0.2">
      <c r="A43" s="85" t="s">
        <v>99</v>
      </c>
      <c r="B43" s="3">
        <v>272</v>
      </c>
      <c r="C43" s="9">
        <f t="shared" si="0"/>
        <v>3</v>
      </c>
      <c r="D43" s="25">
        <v>4</v>
      </c>
      <c r="E43" s="26">
        <v>3</v>
      </c>
      <c r="F43" s="27">
        <v>0</v>
      </c>
      <c r="G43" s="143">
        <v>0</v>
      </c>
      <c r="H43" s="144">
        <v>0</v>
      </c>
      <c r="I43" s="161">
        <v>544</v>
      </c>
      <c r="J43" s="161">
        <v>816</v>
      </c>
      <c r="K43" s="161">
        <v>202</v>
      </c>
      <c r="L43" s="144">
        <v>0</v>
      </c>
      <c r="M43" s="145">
        <v>0</v>
      </c>
      <c r="N43" s="146">
        <v>0</v>
      </c>
      <c r="O43" s="5">
        <v>91.911764705882362</v>
      </c>
      <c r="P43" s="54" t="s">
        <v>69</v>
      </c>
      <c r="Q43" s="28">
        <v>4</v>
      </c>
      <c r="R43" s="29">
        <v>10</v>
      </c>
      <c r="S43" s="30">
        <v>1</v>
      </c>
      <c r="T43" s="31">
        <v>1</v>
      </c>
      <c r="U43" s="32">
        <v>1</v>
      </c>
      <c r="V43" s="33">
        <v>1</v>
      </c>
      <c r="W43" s="48">
        <v>1</v>
      </c>
      <c r="X43" s="34" t="s">
        <v>69</v>
      </c>
      <c r="Y43" s="118">
        <v>8</v>
      </c>
      <c r="Z43" s="119">
        <v>0</v>
      </c>
      <c r="AA43" s="120">
        <v>0</v>
      </c>
      <c r="AB43" s="73">
        <v>4</v>
      </c>
      <c r="AC43" s="74">
        <v>1</v>
      </c>
      <c r="AD43" s="75">
        <v>0</v>
      </c>
      <c r="AE43" s="99">
        <v>0</v>
      </c>
    </row>
    <row r="44" spans="1:31" ht="14.25" customHeight="1" x14ac:dyDescent="0.2">
      <c r="A44" s="85" t="s">
        <v>100</v>
      </c>
      <c r="B44" s="3">
        <v>199</v>
      </c>
      <c r="C44" s="9">
        <f t="shared" si="0"/>
        <v>4</v>
      </c>
      <c r="D44" s="25">
        <v>4</v>
      </c>
      <c r="E44" s="26">
        <v>5</v>
      </c>
      <c r="F44" s="27">
        <v>1</v>
      </c>
      <c r="G44" s="143">
        <v>20.100502512562816</v>
      </c>
      <c r="H44" s="144">
        <v>0</v>
      </c>
      <c r="I44" s="161">
        <v>398</v>
      </c>
      <c r="J44" s="161">
        <v>597</v>
      </c>
      <c r="K44" s="161">
        <v>761</v>
      </c>
      <c r="L44" s="144">
        <v>0</v>
      </c>
      <c r="M44" s="145">
        <v>4.0201005025125625</v>
      </c>
      <c r="N44" s="146">
        <v>0</v>
      </c>
      <c r="O44" s="5">
        <v>180.90452261306532</v>
      </c>
      <c r="P44" s="54" t="s">
        <v>69</v>
      </c>
      <c r="Q44" s="28">
        <v>4</v>
      </c>
      <c r="R44" s="29">
        <v>10</v>
      </c>
      <c r="S44" s="30">
        <v>1</v>
      </c>
      <c r="T44" s="31">
        <v>1</v>
      </c>
      <c r="U44" s="32">
        <v>1</v>
      </c>
      <c r="V44" s="33">
        <v>1</v>
      </c>
      <c r="W44" s="48">
        <v>1</v>
      </c>
      <c r="X44" s="34" t="s">
        <v>69</v>
      </c>
      <c r="Y44" s="118">
        <v>8</v>
      </c>
      <c r="Z44" s="119">
        <v>0</v>
      </c>
      <c r="AA44" s="120">
        <v>0</v>
      </c>
      <c r="AB44" s="73">
        <v>4</v>
      </c>
      <c r="AC44" s="74">
        <v>0</v>
      </c>
      <c r="AD44" s="75">
        <v>0</v>
      </c>
      <c r="AE44" s="99">
        <v>0</v>
      </c>
    </row>
    <row r="45" spans="1:31" ht="14.25" customHeight="1" x14ac:dyDescent="0.2">
      <c r="A45" s="85" t="s">
        <v>101</v>
      </c>
      <c r="B45" s="3">
        <v>748</v>
      </c>
      <c r="C45" s="9">
        <f t="shared" si="0"/>
        <v>3</v>
      </c>
      <c r="D45" s="25">
        <v>5</v>
      </c>
      <c r="E45" s="26">
        <v>2</v>
      </c>
      <c r="F45" s="27">
        <v>0</v>
      </c>
      <c r="G45" s="143">
        <v>0</v>
      </c>
      <c r="H45" s="144">
        <v>0</v>
      </c>
      <c r="I45" s="161">
        <v>1496</v>
      </c>
      <c r="J45" s="161">
        <v>2244</v>
      </c>
      <c r="K45" s="161">
        <v>1792</v>
      </c>
      <c r="L45" s="144">
        <v>1</v>
      </c>
      <c r="M45" s="145">
        <v>0</v>
      </c>
      <c r="N45" s="146">
        <v>0</v>
      </c>
      <c r="O45" s="5">
        <v>36.096256684491976</v>
      </c>
      <c r="P45" s="54" t="s">
        <v>69</v>
      </c>
      <c r="Q45" s="28">
        <v>6</v>
      </c>
      <c r="R45" s="29">
        <v>7</v>
      </c>
      <c r="S45" s="30">
        <v>1</v>
      </c>
      <c r="T45" s="31">
        <v>2</v>
      </c>
      <c r="U45" s="32">
        <v>1</v>
      </c>
      <c r="V45" s="33">
        <v>0</v>
      </c>
      <c r="W45" s="48">
        <v>1</v>
      </c>
      <c r="X45" s="34">
        <v>0</v>
      </c>
      <c r="Y45" s="118">
        <v>8</v>
      </c>
      <c r="Z45" s="119">
        <v>0</v>
      </c>
      <c r="AA45" s="120">
        <v>0</v>
      </c>
      <c r="AB45" s="73">
        <v>6</v>
      </c>
      <c r="AC45" s="74">
        <v>0</v>
      </c>
      <c r="AD45" s="75">
        <v>0</v>
      </c>
      <c r="AE45" s="99">
        <v>0</v>
      </c>
    </row>
    <row r="46" spans="1:31" ht="14.25" customHeight="1" x14ac:dyDescent="0.2">
      <c r="A46" s="85" t="s">
        <v>102</v>
      </c>
      <c r="B46" s="3">
        <v>742</v>
      </c>
      <c r="C46" s="4">
        <f t="shared" si="0"/>
        <v>4</v>
      </c>
      <c r="D46" s="25">
        <v>5</v>
      </c>
      <c r="E46" s="26">
        <v>18</v>
      </c>
      <c r="F46" s="27">
        <v>1</v>
      </c>
      <c r="G46" s="143">
        <v>13.477088948787062</v>
      </c>
      <c r="H46" s="144">
        <v>0</v>
      </c>
      <c r="I46" s="161">
        <v>1484</v>
      </c>
      <c r="J46" s="161">
        <v>2226</v>
      </c>
      <c r="K46" s="161">
        <v>2743</v>
      </c>
      <c r="L46" s="144">
        <v>0</v>
      </c>
      <c r="M46" s="145">
        <v>2.8301886792452833</v>
      </c>
      <c r="N46" s="146">
        <v>0</v>
      </c>
      <c r="O46" s="5">
        <v>40.431266846361183</v>
      </c>
      <c r="P46" s="54" t="s">
        <v>69</v>
      </c>
      <c r="Q46" s="28">
        <v>6</v>
      </c>
      <c r="R46" s="29">
        <v>12</v>
      </c>
      <c r="S46" s="30">
        <v>1</v>
      </c>
      <c r="T46" s="31">
        <v>2</v>
      </c>
      <c r="U46" s="32">
        <v>1</v>
      </c>
      <c r="V46" s="33">
        <v>0</v>
      </c>
      <c r="W46" s="48">
        <v>1</v>
      </c>
      <c r="X46" s="34">
        <v>1</v>
      </c>
      <c r="Y46" s="118">
        <v>8</v>
      </c>
      <c r="Z46" s="119">
        <v>0</v>
      </c>
      <c r="AA46" s="120">
        <v>0</v>
      </c>
      <c r="AB46" s="73">
        <v>6</v>
      </c>
      <c r="AC46" s="74">
        <v>2</v>
      </c>
      <c r="AD46" s="75">
        <v>0</v>
      </c>
      <c r="AE46" s="99">
        <v>0</v>
      </c>
    </row>
    <row r="47" spans="1:31" ht="14.25" customHeight="1" x14ac:dyDescent="0.2">
      <c r="A47" s="85" t="s">
        <v>103</v>
      </c>
      <c r="B47" s="3">
        <v>3019</v>
      </c>
      <c r="C47" s="4">
        <f t="shared" si="0"/>
        <v>5</v>
      </c>
      <c r="D47" s="25">
        <v>23</v>
      </c>
      <c r="E47" s="26">
        <v>10</v>
      </c>
      <c r="F47" s="27">
        <v>0</v>
      </c>
      <c r="G47" s="143">
        <v>33.113945014905596</v>
      </c>
      <c r="H47" s="144">
        <v>1</v>
      </c>
      <c r="I47" s="161">
        <v>6038</v>
      </c>
      <c r="J47" s="161">
        <v>9057</v>
      </c>
      <c r="K47" s="161">
        <v>9059</v>
      </c>
      <c r="L47" s="144">
        <v>0</v>
      </c>
      <c r="M47" s="145">
        <v>6.4590924147068556</v>
      </c>
      <c r="N47" s="146">
        <v>0</v>
      </c>
      <c r="O47" s="5">
        <v>36.435905929115599</v>
      </c>
      <c r="P47" s="54">
        <v>0</v>
      </c>
      <c r="Q47" s="28">
        <v>10</v>
      </c>
      <c r="R47" s="29">
        <v>15</v>
      </c>
      <c r="S47" s="30">
        <v>1</v>
      </c>
      <c r="T47" s="31">
        <v>3</v>
      </c>
      <c r="U47" s="32">
        <v>4</v>
      </c>
      <c r="V47" s="33">
        <v>1</v>
      </c>
      <c r="W47" s="48">
        <v>1</v>
      </c>
      <c r="X47" s="34">
        <v>1</v>
      </c>
      <c r="Y47" s="118">
        <v>8</v>
      </c>
      <c r="Z47" s="119">
        <v>0</v>
      </c>
      <c r="AA47" s="120">
        <v>0</v>
      </c>
      <c r="AB47" s="73">
        <v>40</v>
      </c>
      <c r="AC47" s="74">
        <v>0</v>
      </c>
      <c r="AD47" s="75">
        <v>0</v>
      </c>
      <c r="AE47" s="99">
        <v>0</v>
      </c>
    </row>
    <row r="48" spans="1:31" ht="14.25" customHeight="1" thickBot="1" x14ac:dyDescent="0.25">
      <c r="A48" s="86" t="s">
        <v>104</v>
      </c>
      <c r="B48" s="8">
        <v>1956</v>
      </c>
      <c r="C48" s="4">
        <f t="shared" si="0"/>
        <v>4</v>
      </c>
      <c r="D48" s="35">
        <v>15</v>
      </c>
      <c r="E48" s="36">
        <v>5</v>
      </c>
      <c r="F48" s="37">
        <v>0</v>
      </c>
      <c r="G48" s="152">
        <v>28.629856850715747</v>
      </c>
      <c r="H48" s="153">
        <v>0</v>
      </c>
      <c r="I48" s="162">
        <v>3912</v>
      </c>
      <c r="J48" s="162">
        <v>5868</v>
      </c>
      <c r="K48" s="162">
        <v>6317</v>
      </c>
      <c r="L48" s="147">
        <v>0</v>
      </c>
      <c r="M48" s="148">
        <v>5.4959100204498981</v>
      </c>
      <c r="N48" s="149">
        <v>0</v>
      </c>
      <c r="O48" s="14">
        <v>57.259713701431494</v>
      </c>
      <c r="P48" s="55">
        <v>0</v>
      </c>
      <c r="Q48" s="38">
        <v>9</v>
      </c>
      <c r="R48" s="39">
        <v>11</v>
      </c>
      <c r="S48" s="40">
        <v>1</v>
      </c>
      <c r="T48" s="41">
        <v>2</v>
      </c>
      <c r="U48" s="42">
        <v>2</v>
      </c>
      <c r="V48" s="43">
        <v>1</v>
      </c>
      <c r="W48" s="44">
        <v>1</v>
      </c>
      <c r="X48" s="49">
        <v>1</v>
      </c>
      <c r="Y48" s="132">
        <v>8</v>
      </c>
      <c r="Z48" s="133">
        <v>0</v>
      </c>
      <c r="AA48" s="134">
        <v>0</v>
      </c>
      <c r="AB48" s="76">
        <v>20</v>
      </c>
      <c r="AC48" s="77">
        <v>0</v>
      </c>
      <c r="AD48" s="78">
        <v>0</v>
      </c>
      <c r="AE48" s="100">
        <v>0</v>
      </c>
    </row>
    <row r="49" spans="1:31" ht="23.25" customHeight="1" thickBot="1" x14ac:dyDescent="0.25">
      <c r="A49" s="1" t="s">
        <v>105</v>
      </c>
      <c r="B49" s="15"/>
      <c r="C49" s="11"/>
      <c r="D49" s="201">
        <f>SUM(F5:F48)</f>
        <v>9</v>
      </c>
      <c r="E49" s="202"/>
      <c r="F49" s="203"/>
      <c r="G49" s="204">
        <f>SUM(H5:H48)</f>
        <v>10</v>
      </c>
      <c r="H49" s="205"/>
      <c r="I49" s="434">
        <f>SUM(L5:L48)</f>
        <v>12</v>
      </c>
      <c r="J49" s="439"/>
      <c r="K49" s="439"/>
      <c r="L49" s="205"/>
      <c r="M49" s="434">
        <f>SUM(N5:N48)</f>
        <v>8</v>
      </c>
      <c r="N49" s="435"/>
      <c r="O49" s="206">
        <f>SUM(P5:P48)</f>
        <v>0</v>
      </c>
      <c r="P49" s="207"/>
      <c r="Q49" s="180">
        <f>SUM(S5:S48)</f>
        <v>27</v>
      </c>
      <c r="R49" s="181"/>
      <c r="S49" s="182"/>
      <c r="T49" s="183">
        <f>SUM(V5:V48)</f>
        <v>22</v>
      </c>
      <c r="U49" s="184"/>
      <c r="V49" s="185"/>
      <c r="W49" s="87">
        <f>SUM(W5:W48)</f>
        <v>41</v>
      </c>
      <c r="X49" s="88">
        <f>SUM(X5:X48)</f>
        <v>26</v>
      </c>
      <c r="Y49" s="422">
        <f>SUM(AA5:AA48)</f>
        <v>7</v>
      </c>
      <c r="Z49" s="423"/>
      <c r="AA49" s="424"/>
      <c r="AB49" s="449">
        <f>SUM(AD5:AD48)</f>
        <v>9</v>
      </c>
      <c r="AC49" s="450"/>
      <c r="AD49" s="451"/>
      <c r="AE49" s="101">
        <f>SUM(AE5:AE48)</f>
        <v>0</v>
      </c>
    </row>
    <row r="50" spans="1:31" ht="23.25" customHeight="1" thickBot="1" x14ac:dyDescent="0.25">
      <c r="A50" s="1" t="s">
        <v>106</v>
      </c>
      <c r="B50" s="15"/>
      <c r="C50" s="11"/>
      <c r="D50" s="187">
        <f>D49/44</f>
        <v>0.20454545454545456</v>
      </c>
      <c r="E50" s="188"/>
      <c r="F50" s="189"/>
      <c r="G50" s="190">
        <f>G49/44</f>
        <v>0.22727272727272727</v>
      </c>
      <c r="H50" s="191"/>
      <c r="I50" s="416">
        <f>I49/44</f>
        <v>0.27272727272727271</v>
      </c>
      <c r="J50" s="418"/>
      <c r="K50" s="418"/>
      <c r="L50" s="191"/>
      <c r="M50" s="416">
        <f>M49/44</f>
        <v>0.18181818181818182</v>
      </c>
      <c r="N50" s="417"/>
      <c r="O50" s="192">
        <f>O49/44</f>
        <v>0</v>
      </c>
      <c r="P50" s="193"/>
      <c r="Q50" s="194">
        <f>Q49/44</f>
        <v>0.61363636363636365</v>
      </c>
      <c r="R50" s="195"/>
      <c r="S50" s="196"/>
      <c r="T50" s="197">
        <f>T49/44</f>
        <v>0.5</v>
      </c>
      <c r="U50" s="198"/>
      <c r="V50" s="199"/>
      <c r="W50" s="79">
        <f>W49/44</f>
        <v>0.93181818181818177</v>
      </c>
      <c r="X50" s="80">
        <f>X49/44</f>
        <v>0.59090909090909094</v>
      </c>
      <c r="Y50" s="426">
        <f>Y49/44</f>
        <v>0.15909090909090909</v>
      </c>
      <c r="Z50" s="427"/>
      <c r="AA50" s="428"/>
      <c r="AB50" s="419">
        <f>AB49/44</f>
        <v>0.20454545454545456</v>
      </c>
      <c r="AC50" s="420"/>
      <c r="AD50" s="421"/>
      <c r="AE50" s="102">
        <f>AE49/44</f>
        <v>0</v>
      </c>
    </row>
    <row r="51" spans="1:31" x14ac:dyDescent="0.2">
      <c r="A51" s="10" t="s">
        <v>32</v>
      </c>
      <c r="B51" s="10"/>
      <c r="C51" s="10"/>
      <c r="D51" s="51"/>
      <c r="E51" s="51"/>
      <c r="F51" s="52"/>
      <c r="G51" s="51"/>
      <c r="H51" s="51"/>
      <c r="I51" s="51"/>
      <c r="J51" s="51"/>
      <c r="K51" s="51"/>
      <c r="L51" s="52"/>
      <c r="M51" s="51"/>
      <c r="N51" s="51"/>
      <c r="O51" s="52"/>
      <c r="P51" s="51"/>
      <c r="Q51" s="51"/>
      <c r="R51" s="52"/>
      <c r="S51" s="52"/>
      <c r="T51" s="52"/>
    </row>
    <row r="52" spans="1:31" ht="18.75" customHeight="1" x14ac:dyDescent="0.2">
      <c r="A52" s="2"/>
      <c r="D52" s="50"/>
      <c r="E52" s="50"/>
      <c r="F52" s="45"/>
      <c r="G52" s="50"/>
      <c r="H52" s="50"/>
      <c r="I52" s="50"/>
      <c r="J52" s="50"/>
      <c r="K52" s="50"/>
      <c r="L52" s="45"/>
      <c r="M52" s="45"/>
      <c r="N52" s="45"/>
      <c r="O52" s="45"/>
      <c r="P52" s="45"/>
      <c r="Q52" s="45"/>
      <c r="R52" s="45"/>
      <c r="S52" s="45"/>
      <c r="T52" s="45"/>
    </row>
  </sheetData>
  <mergeCells count="34">
    <mergeCell ref="AE2:AE4"/>
    <mergeCell ref="M3:N3"/>
    <mergeCell ref="M49:N49"/>
    <mergeCell ref="Y2:AA3"/>
    <mergeCell ref="W2:W4"/>
    <mergeCell ref="T2:V3"/>
    <mergeCell ref="Q2:S3"/>
    <mergeCell ref="O2:P3"/>
    <mergeCell ref="G2:N2"/>
    <mergeCell ref="I3:L3"/>
    <mergeCell ref="I49:L49"/>
    <mergeCell ref="X2:X4"/>
    <mergeCell ref="AB2:AD3"/>
    <mergeCell ref="AB49:AD49"/>
    <mergeCell ref="AB50:AD50"/>
    <mergeCell ref="Y49:AA49"/>
    <mergeCell ref="O49:P49"/>
    <mergeCell ref="B2:B4"/>
    <mergeCell ref="G49:H49"/>
    <mergeCell ref="D49:F49"/>
    <mergeCell ref="Q49:S49"/>
    <mergeCell ref="T49:V49"/>
    <mergeCell ref="T50:V50"/>
    <mergeCell ref="Y50:AA50"/>
    <mergeCell ref="A2:A4"/>
    <mergeCell ref="G3:H3"/>
    <mergeCell ref="D2:F3"/>
    <mergeCell ref="C2:C4"/>
    <mergeCell ref="Q50:S50"/>
    <mergeCell ref="D50:F50"/>
    <mergeCell ref="G50:H50"/>
    <mergeCell ref="O50:P50"/>
    <mergeCell ref="M50:N50"/>
    <mergeCell ref="I50:L50"/>
  </mergeCells>
  <pageMargins left="0.7" right="0.7" top="0.78740157499999996" bottom="0.78740157499999996" header="0.3" footer="0.3"/>
  <pageSetup paperSize="9" scale="4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  <pageSetUpPr fitToPage="1"/>
  </sheetPr>
  <dimension ref="A1:AE42"/>
  <sheetViews>
    <sheetView showGridLines="0" zoomScale="80" zoomScaleNormal="80" workbookViewId="0">
      <selection activeCell="A2" sqref="A2:A4"/>
    </sheetView>
  </sheetViews>
  <sheetFormatPr defaultRowHeight="12.75" x14ac:dyDescent="0.2"/>
  <cols>
    <col min="1" max="1" width="30.28515625" customWidth="1"/>
    <col min="2" max="2" width="9.85546875" customWidth="1"/>
    <col min="3" max="3" width="10.42578125" customWidth="1"/>
    <col min="4" max="4" width="8" customWidth="1"/>
    <col min="5" max="5" width="9.85546875" customWidth="1"/>
    <col min="6" max="6" width="9.140625" customWidth="1"/>
    <col min="7" max="7" width="10.42578125" customWidth="1"/>
    <col min="8" max="10" width="11.28515625" customWidth="1"/>
    <col min="11" max="11" width="10.140625" customWidth="1"/>
    <col min="12" max="12" width="10" customWidth="1"/>
    <col min="13" max="13" width="8.5703125" customWidth="1"/>
    <col min="14" max="14" width="9.140625" customWidth="1"/>
    <col min="15" max="15" width="9.28515625" customWidth="1"/>
    <col min="16" max="16" width="12.28515625" customWidth="1"/>
    <col min="17" max="17" width="9.5703125" customWidth="1"/>
    <col min="18" max="18" width="9.42578125" customWidth="1"/>
    <col min="19" max="19" width="10.5703125" customWidth="1"/>
    <col min="20" max="20" width="12" customWidth="1"/>
    <col min="24" max="24" width="12" customWidth="1"/>
  </cols>
  <sheetData>
    <row r="1" spans="1:31" ht="20.25" customHeight="1" thickBot="1" x14ac:dyDescent="0.25">
      <c r="A1" s="94" t="s">
        <v>107</v>
      </c>
    </row>
    <row r="2" spans="1:31" ht="36.75" customHeight="1" x14ac:dyDescent="0.2">
      <c r="A2" s="252" t="s">
        <v>39</v>
      </c>
      <c r="B2" s="254" t="s">
        <v>2</v>
      </c>
      <c r="C2" s="413" t="s">
        <v>40</v>
      </c>
      <c r="D2" s="256" t="s">
        <v>3</v>
      </c>
      <c r="E2" s="257"/>
      <c r="F2" s="258"/>
      <c r="G2" s="316" t="s">
        <v>4</v>
      </c>
      <c r="H2" s="317"/>
      <c r="I2" s="317"/>
      <c r="J2" s="317"/>
      <c r="K2" s="317"/>
      <c r="L2" s="317"/>
      <c r="M2" s="317"/>
      <c r="N2" s="318"/>
      <c r="O2" s="262" t="s">
        <v>41</v>
      </c>
      <c r="P2" s="263"/>
      <c r="Q2" s="266" t="s">
        <v>6</v>
      </c>
      <c r="R2" s="267"/>
      <c r="S2" s="268"/>
      <c r="T2" s="272" t="s">
        <v>7</v>
      </c>
      <c r="U2" s="273"/>
      <c r="V2" s="274"/>
      <c r="W2" s="436" t="s">
        <v>42</v>
      </c>
      <c r="X2" s="440" t="s">
        <v>43</v>
      </c>
      <c r="Y2" s="282" t="s">
        <v>108</v>
      </c>
      <c r="Z2" s="283"/>
      <c r="AA2" s="284"/>
      <c r="AB2" s="443" t="s">
        <v>44</v>
      </c>
      <c r="AC2" s="444"/>
      <c r="AD2" s="445"/>
      <c r="AE2" s="429" t="s">
        <v>45</v>
      </c>
    </row>
    <row r="3" spans="1:31" ht="64.5" customHeight="1" x14ac:dyDescent="0.2">
      <c r="A3" s="253"/>
      <c r="B3" s="255"/>
      <c r="C3" s="414"/>
      <c r="D3" s="259"/>
      <c r="E3" s="260"/>
      <c r="F3" s="261"/>
      <c r="G3" s="288" t="s">
        <v>46</v>
      </c>
      <c r="H3" s="289"/>
      <c r="I3" s="432" t="s">
        <v>47</v>
      </c>
      <c r="J3" s="307"/>
      <c r="K3" s="307"/>
      <c r="L3" s="289"/>
      <c r="M3" s="432" t="s">
        <v>48</v>
      </c>
      <c r="N3" s="433"/>
      <c r="O3" s="264"/>
      <c r="P3" s="265"/>
      <c r="Q3" s="269"/>
      <c r="R3" s="270"/>
      <c r="S3" s="271"/>
      <c r="T3" s="275"/>
      <c r="U3" s="276"/>
      <c r="V3" s="277"/>
      <c r="W3" s="437"/>
      <c r="X3" s="441"/>
      <c r="Y3" s="285"/>
      <c r="Z3" s="286"/>
      <c r="AA3" s="287"/>
      <c r="AB3" s="446"/>
      <c r="AC3" s="447"/>
      <c r="AD3" s="448"/>
      <c r="AE3" s="430"/>
    </row>
    <row r="4" spans="1:31" ht="84.75" customHeight="1" thickBot="1" x14ac:dyDescent="0.25">
      <c r="A4" s="412"/>
      <c r="B4" s="425"/>
      <c r="C4" s="415"/>
      <c r="D4" s="56" t="s">
        <v>49</v>
      </c>
      <c r="E4" s="57" t="s">
        <v>50</v>
      </c>
      <c r="F4" s="58" t="s">
        <v>51</v>
      </c>
      <c r="G4" s="135" t="s">
        <v>13</v>
      </c>
      <c r="H4" s="137" t="s">
        <v>51</v>
      </c>
      <c r="I4" s="151" t="s">
        <v>52</v>
      </c>
      <c r="J4" s="151" t="s">
        <v>53</v>
      </c>
      <c r="K4" s="151" t="s">
        <v>50</v>
      </c>
      <c r="L4" s="136" t="s">
        <v>51</v>
      </c>
      <c r="M4" s="137" t="s">
        <v>54</v>
      </c>
      <c r="N4" s="138" t="s">
        <v>51</v>
      </c>
      <c r="O4" s="59" t="s">
        <v>50</v>
      </c>
      <c r="P4" s="60" t="s">
        <v>51</v>
      </c>
      <c r="Q4" s="61" t="s">
        <v>55</v>
      </c>
      <c r="R4" s="62" t="s">
        <v>56</v>
      </c>
      <c r="S4" s="63" t="s">
        <v>51</v>
      </c>
      <c r="T4" s="64" t="s">
        <v>55</v>
      </c>
      <c r="U4" s="65" t="s">
        <v>57</v>
      </c>
      <c r="V4" s="66" t="s">
        <v>51</v>
      </c>
      <c r="W4" s="438"/>
      <c r="X4" s="442" t="s">
        <v>9</v>
      </c>
      <c r="Y4" s="112" t="s">
        <v>55</v>
      </c>
      <c r="Z4" s="113" t="s">
        <v>58</v>
      </c>
      <c r="AA4" s="114" t="s">
        <v>51</v>
      </c>
      <c r="AB4" s="67" t="s">
        <v>55</v>
      </c>
      <c r="AC4" s="68" t="s">
        <v>59</v>
      </c>
      <c r="AD4" s="69" t="s">
        <v>51</v>
      </c>
      <c r="AE4" s="431" t="s">
        <v>9</v>
      </c>
    </row>
    <row r="5" spans="1:31" ht="14.25" customHeight="1" x14ac:dyDescent="0.2">
      <c r="A5" s="84" t="s">
        <v>109</v>
      </c>
      <c r="B5" s="6">
        <v>48147</v>
      </c>
      <c r="C5" s="12">
        <f t="shared" ref="C5:C38" si="0">F5+H5+L5+N5+S5+V5+W5+AA5+AD5+AE5+SUM(P5)+SUM(X5)</f>
        <v>2</v>
      </c>
      <c r="D5" s="16">
        <v>50</v>
      </c>
      <c r="E5" s="17">
        <v>47</v>
      </c>
      <c r="F5" s="18">
        <v>0</v>
      </c>
      <c r="G5" s="139">
        <v>26.624030780734003</v>
      </c>
      <c r="H5" s="154">
        <v>0</v>
      </c>
      <c r="I5" s="163">
        <v>96294</v>
      </c>
      <c r="J5" s="163">
        <v>144441</v>
      </c>
      <c r="K5" s="160">
        <v>82983</v>
      </c>
      <c r="L5" s="140">
        <v>0</v>
      </c>
      <c r="M5" s="141">
        <v>3.718819448771471</v>
      </c>
      <c r="N5" s="142">
        <v>0</v>
      </c>
      <c r="O5" s="7">
        <v>18.547365360250897</v>
      </c>
      <c r="P5" s="53">
        <v>0</v>
      </c>
      <c r="Q5" s="19">
        <v>120</v>
      </c>
      <c r="R5" s="20">
        <v>95</v>
      </c>
      <c r="S5" s="21">
        <v>0</v>
      </c>
      <c r="T5" s="22">
        <v>20</v>
      </c>
      <c r="U5" s="23">
        <v>15</v>
      </c>
      <c r="V5" s="24">
        <v>0</v>
      </c>
      <c r="W5" s="46">
        <v>1</v>
      </c>
      <c r="X5" s="47">
        <v>1</v>
      </c>
      <c r="Y5" s="115">
        <v>48</v>
      </c>
      <c r="Z5" s="116">
        <v>37.5</v>
      </c>
      <c r="AA5" s="117">
        <v>0</v>
      </c>
      <c r="AB5" s="70">
        <v>600</v>
      </c>
      <c r="AC5" s="71">
        <v>441</v>
      </c>
      <c r="AD5" s="72">
        <v>0</v>
      </c>
      <c r="AE5" s="98">
        <v>0</v>
      </c>
    </row>
    <row r="6" spans="1:31" ht="14.25" customHeight="1" x14ac:dyDescent="0.2">
      <c r="A6" s="85" t="s">
        <v>110</v>
      </c>
      <c r="B6" s="3">
        <v>3151</v>
      </c>
      <c r="C6" s="9">
        <f t="shared" si="0"/>
        <v>3</v>
      </c>
      <c r="D6" s="25">
        <v>23</v>
      </c>
      <c r="E6" s="26">
        <v>22</v>
      </c>
      <c r="F6" s="27">
        <v>0</v>
      </c>
      <c r="G6" s="143">
        <v>14.973024436686766</v>
      </c>
      <c r="H6" s="155">
        <v>0</v>
      </c>
      <c r="I6" s="164">
        <v>6302</v>
      </c>
      <c r="J6" s="164">
        <v>9453</v>
      </c>
      <c r="K6" s="161">
        <v>11877</v>
      </c>
      <c r="L6" s="144">
        <v>0</v>
      </c>
      <c r="M6" s="145">
        <v>2.8721040939384324</v>
      </c>
      <c r="N6" s="146">
        <v>0</v>
      </c>
      <c r="O6" s="5">
        <v>38.083148206918437</v>
      </c>
      <c r="P6" s="54">
        <v>0</v>
      </c>
      <c r="Q6" s="28">
        <v>10</v>
      </c>
      <c r="R6" s="29">
        <v>3</v>
      </c>
      <c r="S6" s="30">
        <v>0</v>
      </c>
      <c r="T6" s="31">
        <v>3</v>
      </c>
      <c r="U6" s="32">
        <v>3</v>
      </c>
      <c r="V6" s="33">
        <v>1</v>
      </c>
      <c r="W6" s="48">
        <v>1</v>
      </c>
      <c r="X6" s="34">
        <v>1</v>
      </c>
      <c r="Y6" s="118">
        <v>48</v>
      </c>
      <c r="Z6" s="119">
        <v>0</v>
      </c>
      <c r="AA6" s="120">
        <v>0</v>
      </c>
      <c r="AB6" s="73">
        <v>40</v>
      </c>
      <c r="AC6" s="74">
        <v>3</v>
      </c>
      <c r="AD6" s="75">
        <v>0</v>
      </c>
      <c r="AE6" s="99">
        <v>0</v>
      </c>
    </row>
    <row r="7" spans="1:31" ht="14.25" customHeight="1" x14ac:dyDescent="0.2">
      <c r="A7" s="85" t="s">
        <v>111</v>
      </c>
      <c r="B7" s="3">
        <v>2029</v>
      </c>
      <c r="C7" s="9">
        <f t="shared" si="0"/>
        <v>3</v>
      </c>
      <c r="D7" s="25">
        <v>15</v>
      </c>
      <c r="E7" s="26">
        <v>16</v>
      </c>
      <c r="F7" s="27">
        <v>1</v>
      </c>
      <c r="G7" s="143">
        <v>28.496303597831442</v>
      </c>
      <c r="H7" s="155">
        <v>0</v>
      </c>
      <c r="I7" s="164">
        <v>4058</v>
      </c>
      <c r="J7" s="164">
        <v>6087</v>
      </c>
      <c r="K7" s="161">
        <v>6138</v>
      </c>
      <c r="L7" s="144">
        <v>0</v>
      </c>
      <c r="M7" s="145">
        <v>3.8196155741744704</v>
      </c>
      <c r="N7" s="146">
        <v>0</v>
      </c>
      <c r="O7" s="5">
        <v>36.471168063085265</v>
      </c>
      <c r="P7" s="54">
        <v>0</v>
      </c>
      <c r="Q7" s="28">
        <v>9</v>
      </c>
      <c r="R7" s="29">
        <v>14</v>
      </c>
      <c r="S7" s="30">
        <v>1</v>
      </c>
      <c r="T7" s="31">
        <v>2</v>
      </c>
      <c r="U7" s="32">
        <v>1</v>
      </c>
      <c r="V7" s="33">
        <v>0</v>
      </c>
      <c r="W7" s="48">
        <v>0</v>
      </c>
      <c r="X7" s="34">
        <v>1</v>
      </c>
      <c r="Y7" s="118">
        <v>48</v>
      </c>
      <c r="Z7" s="119">
        <v>0</v>
      </c>
      <c r="AA7" s="120">
        <v>0</v>
      </c>
      <c r="AB7" s="73">
        <v>20</v>
      </c>
      <c r="AC7" s="74">
        <v>5</v>
      </c>
      <c r="AD7" s="75">
        <v>0</v>
      </c>
      <c r="AE7" s="99">
        <v>0</v>
      </c>
    </row>
    <row r="8" spans="1:31" ht="14.25" customHeight="1" x14ac:dyDescent="0.2">
      <c r="A8" s="85" t="s">
        <v>112</v>
      </c>
      <c r="B8" s="3">
        <v>2924</v>
      </c>
      <c r="C8" s="9">
        <f t="shared" si="0"/>
        <v>8</v>
      </c>
      <c r="D8" s="25">
        <v>15</v>
      </c>
      <c r="E8" s="26">
        <v>24</v>
      </c>
      <c r="F8" s="27">
        <v>1</v>
      </c>
      <c r="G8" s="143">
        <v>31.918604651162791</v>
      </c>
      <c r="H8" s="155">
        <v>1</v>
      </c>
      <c r="I8" s="164">
        <v>5848</v>
      </c>
      <c r="J8" s="164">
        <v>8772</v>
      </c>
      <c r="K8" s="161">
        <v>17078</v>
      </c>
      <c r="L8" s="144">
        <v>0</v>
      </c>
      <c r="M8" s="145">
        <v>3.7277701778385777</v>
      </c>
      <c r="N8" s="146">
        <v>0</v>
      </c>
      <c r="O8" s="5">
        <v>30.779753761969904</v>
      </c>
      <c r="P8" s="54">
        <v>0</v>
      </c>
      <c r="Q8" s="28">
        <v>9</v>
      </c>
      <c r="R8" s="29">
        <v>20</v>
      </c>
      <c r="S8" s="30">
        <v>1</v>
      </c>
      <c r="T8" s="31">
        <v>2</v>
      </c>
      <c r="U8" s="32">
        <v>3</v>
      </c>
      <c r="V8" s="33">
        <v>1</v>
      </c>
      <c r="W8" s="48">
        <v>1</v>
      </c>
      <c r="X8" s="34">
        <v>1</v>
      </c>
      <c r="Y8" s="118">
        <v>48</v>
      </c>
      <c r="Z8" s="119">
        <v>100</v>
      </c>
      <c r="AA8" s="120">
        <v>1</v>
      </c>
      <c r="AB8" s="73">
        <v>20</v>
      </c>
      <c r="AC8" s="74">
        <v>47</v>
      </c>
      <c r="AD8" s="75">
        <v>1</v>
      </c>
      <c r="AE8" s="99">
        <v>0</v>
      </c>
    </row>
    <row r="9" spans="1:31" ht="14.25" customHeight="1" x14ac:dyDescent="0.2">
      <c r="A9" s="85" t="s">
        <v>113</v>
      </c>
      <c r="B9" s="3">
        <v>3948</v>
      </c>
      <c r="C9" s="9">
        <f t="shared" si="0"/>
        <v>4</v>
      </c>
      <c r="D9" s="25">
        <v>23</v>
      </c>
      <c r="E9" s="26">
        <v>32</v>
      </c>
      <c r="F9" s="27">
        <v>1</v>
      </c>
      <c r="G9" s="143">
        <v>23.022796352583587</v>
      </c>
      <c r="H9" s="155">
        <v>0</v>
      </c>
      <c r="I9" s="164">
        <v>7896</v>
      </c>
      <c r="J9" s="164">
        <v>11844</v>
      </c>
      <c r="K9" s="161">
        <v>10815</v>
      </c>
      <c r="L9" s="144">
        <v>1</v>
      </c>
      <c r="M9" s="145">
        <v>4.3186423505572442</v>
      </c>
      <c r="N9" s="146">
        <v>0</v>
      </c>
      <c r="O9" s="5">
        <v>29.128672745694022</v>
      </c>
      <c r="P9" s="54">
        <v>0</v>
      </c>
      <c r="Q9" s="28">
        <v>10</v>
      </c>
      <c r="R9" s="29">
        <v>4</v>
      </c>
      <c r="S9" s="30">
        <v>0</v>
      </c>
      <c r="T9" s="31">
        <v>3</v>
      </c>
      <c r="U9" s="32">
        <v>2</v>
      </c>
      <c r="V9" s="33">
        <v>0</v>
      </c>
      <c r="W9" s="48">
        <v>1</v>
      </c>
      <c r="X9" s="34">
        <v>1</v>
      </c>
      <c r="Y9" s="118">
        <v>48</v>
      </c>
      <c r="Z9" s="119">
        <v>0</v>
      </c>
      <c r="AA9" s="120">
        <v>0</v>
      </c>
      <c r="AB9" s="73">
        <v>40</v>
      </c>
      <c r="AC9" s="74">
        <v>13</v>
      </c>
      <c r="AD9" s="75">
        <v>0</v>
      </c>
      <c r="AE9" s="99">
        <v>0</v>
      </c>
    </row>
    <row r="10" spans="1:31" ht="14.25" customHeight="1" x14ac:dyDescent="0.2">
      <c r="A10" s="85" t="s">
        <v>114</v>
      </c>
      <c r="B10" s="3">
        <v>6264</v>
      </c>
      <c r="C10" s="9">
        <f t="shared" si="0"/>
        <v>4</v>
      </c>
      <c r="D10" s="25">
        <v>28</v>
      </c>
      <c r="E10" s="26">
        <v>26</v>
      </c>
      <c r="F10" s="27">
        <v>0</v>
      </c>
      <c r="G10" s="143">
        <v>27.223748403575989</v>
      </c>
      <c r="H10" s="155">
        <v>0</v>
      </c>
      <c r="I10" s="164">
        <v>12528</v>
      </c>
      <c r="J10" s="164">
        <v>18792</v>
      </c>
      <c r="K10" s="161">
        <v>18832</v>
      </c>
      <c r="L10" s="144">
        <v>0</v>
      </c>
      <c r="M10" s="145">
        <v>3.5919540229885056</v>
      </c>
      <c r="N10" s="146">
        <v>0</v>
      </c>
      <c r="O10" s="5">
        <v>39.910600255427845</v>
      </c>
      <c r="P10" s="54">
        <v>0</v>
      </c>
      <c r="Q10" s="28">
        <v>20</v>
      </c>
      <c r="R10" s="29">
        <v>44</v>
      </c>
      <c r="S10" s="30">
        <v>1</v>
      </c>
      <c r="T10" s="31">
        <v>5</v>
      </c>
      <c r="U10" s="32">
        <v>4</v>
      </c>
      <c r="V10" s="33">
        <v>0</v>
      </c>
      <c r="W10" s="48">
        <v>1</v>
      </c>
      <c r="X10" s="34">
        <v>1</v>
      </c>
      <c r="Y10" s="118">
        <v>48</v>
      </c>
      <c r="Z10" s="119">
        <v>0</v>
      </c>
      <c r="AA10" s="120">
        <v>0</v>
      </c>
      <c r="AB10" s="73">
        <v>80</v>
      </c>
      <c r="AC10" s="74">
        <v>53</v>
      </c>
      <c r="AD10" s="75">
        <v>0</v>
      </c>
      <c r="AE10" s="99">
        <v>1</v>
      </c>
    </row>
    <row r="11" spans="1:31" ht="14.25" customHeight="1" x14ac:dyDescent="0.2">
      <c r="A11" s="85" t="s">
        <v>115</v>
      </c>
      <c r="B11" s="3">
        <v>2786</v>
      </c>
      <c r="C11" s="9">
        <f t="shared" si="0"/>
        <v>3</v>
      </c>
      <c r="D11" s="25">
        <v>15</v>
      </c>
      <c r="E11" s="26">
        <v>22</v>
      </c>
      <c r="F11" s="27">
        <v>1</v>
      </c>
      <c r="G11" s="143">
        <v>17.937544867193107</v>
      </c>
      <c r="H11" s="155">
        <v>0</v>
      </c>
      <c r="I11" s="164">
        <v>5572</v>
      </c>
      <c r="J11" s="164">
        <v>8358</v>
      </c>
      <c r="K11" s="161">
        <v>7943</v>
      </c>
      <c r="L11" s="144">
        <v>1</v>
      </c>
      <c r="M11" s="145">
        <v>3.4458004307250536</v>
      </c>
      <c r="N11" s="146">
        <v>0</v>
      </c>
      <c r="O11" s="5">
        <v>46.302943287867912</v>
      </c>
      <c r="P11" s="54">
        <v>0</v>
      </c>
      <c r="Q11" s="28">
        <v>9</v>
      </c>
      <c r="R11" s="29">
        <v>8</v>
      </c>
      <c r="S11" s="30">
        <v>0</v>
      </c>
      <c r="T11" s="31">
        <v>2</v>
      </c>
      <c r="U11" s="32">
        <v>1</v>
      </c>
      <c r="V11" s="33">
        <v>0</v>
      </c>
      <c r="W11" s="48">
        <v>1</v>
      </c>
      <c r="X11" s="34">
        <v>0</v>
      </c>
      <c r="Y11" s="118">
        <v>48</v>
      </c>
      <c r="Z11" s="119">
        <v>0</v>
      </c>
      <c r="AA11" s="120">
        <v>0</v>
      </c>
      <c r="AB11" s="73">
        <v>20</v>
      </c>
      <c r="AC11" s="74">
        <v>2</v>
      </c>
      <c r="AD11" s="75">
        <v>0</v>
      </c>
      <c r="AE11" s="99">
        <v>0</v>
      </c>
    </row>
    <row r="12" spans="1:31" ht="14.25" customHeight="1" x14ac:dyDescent="0.2">
      <c r="A12" s="85" t="s">
        <v>116</v>
      </c>
      <c r="B12" s="3">
        <v>6276</v>
      </c>
      <c r="C12" s="9">
        <f t="shared" si="0"/>
        <v>6</v>
      </c>
      <c r="D12" s="25">
        <v>28</v>
      </c>
      <c r="E12" s="26">
        <v>34</v>
      </c>
      <c r="F12" s="27">
        <v>1</v>
      </c>
      <c r="G12" s="143">
        <v>33.236137667304014</v>
      </c>
      <c r="H12" s="155">
        <v>1</v>
      </c>
      <c r="I12" s="164">
        <v>12552</v>
      </c>
      <c r="J12" s="164">
        <v>18828</v>
      </c>
      <c r="K12" s="161">
        <v>23824</v>
      </c>
      <c r="L12" s="144">
        <v>0</v>
      </c>
      <c r="M12" s="145">
        <v>7.7517527087316767</v>
      </c>
      <c r="N12" s="146">
        <v>1</v>
      </c>
      <c r="O12" s="5">
        <v>54.174633524537917</v>
      </c>
      <c r="P12" s="54">
        <v>0</v>
      </c>
      <c r="Q12" s="28">
        <v>20</v>
      </c>
      <c r="R12" s="29">
        <v>26</v>
      </c>
      <c r="S12" s="30">
        <v>1</v>
      </c>
      <c r="T12" s="31">
        <v>5</v>
      </c>
      <c r="U12" s="32">
        <v>4</v>
      </c>
      <c r="V12" s="33">
        <v>0</v>
      </c>
      <c r="W12" s="48">
        <v>1</v>
      </c>
      <c r="X12" s="34">
        <v>1</v>
      </c>
      <c r="Y12" s="118">
        <v>48</v>
      </c>
      <c r="Z12" s="119">
        <v>50</v>
      </c>
      <c r="AA12" s="120">
        <v>0</v>
      </c>
      <c r="AB12" s="73">
        <v>80</v>
      </c>
      <c r="AC12" s="74">
        <v>74</v>
      </c>
      <c r="AD12" s="75">
        <v>0</v>
      </c>
      <c r="AE12" s="99">
        <v>0</v>
      </c>
    </row>
    <row r="13" spans="1:31" ht="14.25" customHeight="1" x14ac:dyDescent="0.2">
      <c r="A13" s="85" t="s">
        <v>117</v>
      </c>
      <c r="B13" s="3">
        <v>374</v>
      </c>
      <c r="C13" s="9">
        <f t="shared" si="0"/>
        <v>4</v>
      </c>
      <c r="D13" s="25">
        <v>4</v>
      </c>
      <c r="E13" s="26">
        <v>2</v>
      </c>
      <c r="F13" s="27">
        <v>0</v>
      </c>
      <c r="G13" s="143">
        <v>57.104278074866308</v>
      </c>
      <c r="H13" s="155">
        <v>1</v>
      </c>
      <c r="I13" s="164">
        <v>748</v>
      </c>
      <c r="J13" s="164">
        <v>1122</v>
      </c>
      <c r="K13" s="161">
        <v>3278</v>
      </c>
      <c r="L13" s="144">
        <v>0</v>
      </c>
      <c r="M13" s="145">
        <v>20.053475935828878</v>
      </c>
      <c r="N13" s="146">
        <v>1</v>
      </c>
      <c r="O13" s="5">
        <v>152.40641711229947</v>
      </c>
      <c r="P13" s="54" t="s">
        <v>69</v>
      </c>
      <c r="Q13" s="28">
        <v>4</v>
      </c>
      <c r="R13" s="29">
        <v>12</v>
      </c>
      <c r="S13" s="30">
        <v>1</v>
      </c>
      <c r="T13" s="31">
        <v>1</v>
      </c>
      <c r="U13" s="32">
        <v>1</v>
      </c>
      <c r="V13" s="33">
        <v>1</v>
      </c>
      <c r="W13" s="48">
        <v>0</v>
      </c>
      <c r="X13" s="34" t="s">
        <v>69</v>
      </c>
      <c r="Y13" s="118">
        <v>8</v>
      </c>
      <c r="Z13" s="119">
        <v>0</v>
      </c>
      <c r="AA13" s="120">
        <v>0</v>
      </c>
      <c r="AB13" s="73">
        <v>4</v>
      </c>
      <c r="AC13" s="74">
        <v>2</v>
      </c>
      <c r="AD13" s="75">
        <v>0</v>
      </c>
      <c r="AE13" s="99">
        <v>0</v>
      </c>
    </row>
    <row r="14" spans="1:31" ht="14.25" customHeight="1" x14ac:dyDescent="0.2">
      <c r="A14" s="85" t="s">
        <v>118</v>
      </c>
      <c r="B14" s="3">
        <v>555</v>
      </c>
      <c r="C14" s="9">
        <f t="shared" si="0"/>
        <v>1</v>
      </c>
      <c r="D14" s="25">
        <v>5</v>
      </c>
      <c r="E14" s="26">
        <v>2</v>
      </c>
      <c r="F14" s="27">
        <v>0</v>
      </c>
      <c r="G14" s="143">
        <v>3.6036036036036037</v>
      </c>
      <c r="H14" s="155">
        <v>0</v>
      </c>
      <c r="I14" s="164">
        <v>1110</v>
      </c>
      <c r="J14" s="164">
        <v>1665</v>
      </c>
      <c r="K14" s="161">
        <v>3423</v>
      </c>
      <c r="L14" s="144">
        <v>0</v>
      </c>
      <c r="M14" s="145">
        <v>0.72072072072072069</v>
      </c>
      <c r="N14" s="146">
        <v>0</v>
      </c>
      <c r="O14" s="5">
        <v>126.12612612612611</v>
      </c>
      <c r="P14" s="54" t="s">
        <v>69</v>
      </c>
      <c r="Q14" s="28">
        <v>6</v>
      </c>
      <c r="R14" s="29">
        <v>4</v>
      </c>
      <c r="S14" s="30">
        <v>0</v>
      </c>
      <c r="T14" s="31">
        <v>2</v>
      </c>
      <c r="U14" s="32">
        <v>0</v>
      </c>
      <c r="V14" s="33">
        <v>0</v>
      </c>
      <c r="W14" s="48">
        <v>0</v>
      </c>
      <c r="X14" s="34">
        <v>1</v>
      </c>
      <c r="Y14" s="118">
        <v>8</v>
      </c>
      <c r="Z14" s="119">
        <v>0</v>
      </c>
      <c r="AA14" s="120">
        <v>0</v>
      </c>
      <c r="AB14" s="73">
        <v>6</v>
      </c>
      <c r="AC14" s="74">
        <v>0</v>
      </c>
      <c r="AD14" s="75">
        <v>0</v>
      </c>
      <c r="AE14" s="99">
        <v>0</v>
      </c>
    </row>
    <row r="15" spans="1:31" ht="14.25" customHeight="1" x14ac:dyDescent="0.2">
      <c r="A15" s="85" t="s">
        <v>119</v>
      </c>
      <c r="B15" s="3">
        <v>278</v>
      </c>
      <c r="C15" s="9">
        <f t="shared" si="0"/>
        <v>2</v>
      </c>
      <c r="D15" s="25">
        <v>4</v>
      </c>
      <c r="E15" s="26">
        <v>2</v>
      </c>
      <c r="F15" s="27">
        <v>0</v>
      </c>
      <c r="G15" s="143">
        <v>7.1942446043165464</v>
      </c>
      <c r="H15" s="155">
        <v>0</v>
      </c>
      <c r="I15" s="164">
        <v>556</v>
      </c>
      <c r="J15" s="164">
        <v>834</v>
      </c>
      <c r="K15" s="161">
        <v>2703</v>
      </c>
      <c r="L15" s="144">
        <v>0</v>
      </c>
      <c r="M15" s="145">
        <v>1.4388489208633095</v>
      </c>
      <c r="N15" s="146">
        <v>0</v>
      </c>
      <c r="O15" s="5">
        <v>143.88489208633092</v>
      </c>
      <c r="P15" s="54" t="s">
        <v>69</v>
      </c>
      <c r="Q15" s="28">
        <v>4</v>
      </c>
      <c r="R15" s="29">
        <v>5</v>
      </c>
      <c r="S15" s="30">
        <v>1</v>
      </c>
      <c r="T15" s="31">
        <v>1</v>
      </c>
      <c r="U15" s="32">
        <v>1</v>
      </c>
      <c r="V15" s="33">
        <v>1</v>
      </c>
      <c r="W15" s="48">
        <v>0</v>
      </c>
      <c r="X15" s="34" t="s">
        <v>69</v>
      </c>
      <c r="Y15" s="118">
        <v>8</v>
      </c>
      <c r="Z15" s="119">
        <v>0</v>
      </c>
      <c r="AA15" s="120">
        <v>0</v>
      </c>
      <c r="AB15" s="73">
        <v>4</v>
      </c>
      <c r="AC15" s="74">
        <v>0</v>
      </c>
      <c r="AD15" s="75">
        <v>0</v>
      </c>
      <c r="AE15" s="99">
        <v>0</v>
      </c>
    </row>
    <row r="16" spans="1:31" ht="14.25" customHeight="1" x14ac:dyDescent="0.2">
      <c r="A16" s="85" t="s">
        <v>120</v>
      </c>
      <c r="B16" s="3">
        <v>601</v>
      </c>
      <c r="C16" s="9">
        <f t="shared" si="0"/>
        <v>0</v>
      </c>
      <c r="D16" s="25">
        <v>5</v>
      </c>
      <c r="E16" s="26">
        <v>2</v>
      </c>
      <c r="F16" s="27">
        <v>0</v>
      </c>
      <c r="G16" s="143">
        <v>7.4975041597337766</v>
      </c>
      <c r="H16" s="155">
        <v>0</v>
      </c>
      <c r="I16" s="164">
        <v>1202</v>
      </c>
      <c r="J16" s="164">
        <v>1803</v>
      </c>
      <c r="K16" s="161">
        <v>4324</v>
      </c>
      <c r="L16" s="144">
        <v>0</v>
      </c>
      <c r="M16" s="145">
        <v>1.0815307820299502</v>
      </c>
      <c r="N16" s="146">
        <v>0</v>
      </c>
      <c r="O16" s="5">
        <v>66.555740432612311</v>
      </c>
      <c r="P16" s="54" t="s">
        <v>69</v>
      </c>
      <c r="Q16" s="28">
        <v>6</v>
      </c>
      <c r="R16" s="29">
        <v>2</v>
      </c>
      <c r="S16" s="30">
        <v>0</v>
      </c>
      <c r="T16" s="31">
        <v>2</v>
      </c>
      <c r="U16" s="32">
        <v>1</v>
      </c>
      <c r="V16" s="33">
        <v>0</v>
      </c>
      <c r="W16" s="48">
        <v>0</v>
      </c>
      <c r="X16" s="34">
        <v>0</v>
      </c>
      <c r="Y16" s="118">
        <v>8</v>
      </c>
      <c r="Z16" s="119">
        <v>0</v>
      </c>
      <c r="AA16" s="120">
        <v>0</v>
      </c>
      <c r="AB16" s="73">
        <v>6</v>
      </c>
      <c r="AC16" s="74">
        <v>0</v>
      </c>
      <c r="AD16" s="75">
        <v>0</v>
      </c>
      <c r="AE16" s="99">
        <v>0</v>
      </c>
    </row>
    <row r="17" spans="1:31" ht="14.25" customHeight="1" x14ac:dyDescent="0.2">
      <c r="A17" s="85" t="s">
        <v>121</v>
      </c>
      <c r="B17" s="3">
        <v>872</v>
      </c>
      <c r="C17" s="9">
        <f t="shared" si="0"/>
        <v>0</v>
      </c>
      <c r="D17" s="25">
        <v>5</v>
      </c>
      <c r="E17" s="26">
        <v>2</v>
      </c>
      <c r="F17" s="27">
        <v>0</v>
      </c>
      <c r="G17" s="143">
        <v>19.030963302752294</v>
      </c>
      <c r="H17" s="155">
        <v>0</v>
      </c>
      <c r="I17" s="164">
        <v>1744</v>
      </c>
      <c r="J17" s="164">
        <v>2616</v>
      </c>
      <c r="K17" s="161">
        <v>4302</v>
      </c>
      <c r="L17" s="144">
        <v>0</v>
      </c>
      <c r="M17" s="145">
        <v>3.2683486238532109</v>
      </c>
      <c r="N17" s="146">
        <v>0</v>
      </c>
      <c r="O17" s="5">
        <v>68.807339449541288</v>
      </c>
      <c r="P17" s="54" t="s">
        <v>69</v>
      </c>
      <c r="Q17" s="28">
        <v>6</v>
      </c>
      <c r="R17" s="29">
        <v>4</v>
      </c>
      <c r="S17" s="30">
        <v>0</v>
      </c>
      <c r="T17" s="31">
        <v>2</v>
      </c>
      <c r="U17" s="32">
        <v>1</v>
      </c>
      <c r="V17" s="33">
        <v>0</v>
      </c>
      <c r="W17" s="48">
        <v>0</v>
      </c>
      <c r="X17" s="34">
        <v>0</v>
      </c>
      <c r="Y17" s="118">
        <v>8</v>
      </c>
      <c r="Z17" s="119">
        <v>0</v>
      </c>
      <c r="AA17" s="120">
        <v>0</v>
      </c>
      <c r="AB17" s="73">
        <v>6</v>
      </c>
      <c r="AC17" s="74">
        <v>0</v>
      </c>
      <c r="AD17" s="75">
        <v>0</v>
      </c>
      <c r="AE17" s="99">
        <v>0</v>
      </c>
    </row>
    <row r="18" spans="1:31" ht="14.25" customHeight="1" x14ac:dyDescent="0.2">
      <c r="A18" s="85" t="s">
        <v>122</v>
      </c>
      <c r="B18" s="3">
        <v>310</v>
      </c>
      <c r="C18" s="9">
        <f t="shared" si="0"/>
        <v>2</v>
      </c>
      <c r="D18" s="25">
        <v>4</v>
      </c>
      <c r="E18" s="26">
        <v>2</v>
      </c>
      <c r="F18" s="27">
        <v>0</v>
      </c>
      <c r="G18" s="143">
        <v>29.032258064516128</v>
      </c>
      <c r="H18" s="155">
        <v>0</v>
      </c>
      <c r="I18" s="164">
        <v>620</v>
      </c>
      <c r="J18" s="164">
        <v>930</v>
      </c>
      <c r="K18" s="161">
        <v>2562</v>
      </c>
      <c r="L18" s="144">
        <v>0</v>
      </c>
      <c r="M18" s="145">
        <v>5.967741935483871</v>
      </c>
      <c r="N18" s="146">
        <v>0</v>
      </c>
      <c r="O18" s="5">
        <v>96.774193548387089</v>
      </c>
      <c r="P18" s="54" t="s">
        <v>69</v>
      </c>
      <c r="Q18" s="28">
        <v>4</v>
      </c>
      <c r="R18" s="29">
        <v>10</v>
      </c>
      <c r="S18" s="30">
        <v>1</v>
      </c>
      <c r="T18" s="31">
        <v>1</v>
      </c>
      <c r="U18" s="32">
        <v>1</v>
      </c>
      <c r="V18" s="33">
        <v>1</v>
      </c>
      <c r="W18" s="48">
        <v>0</v>
      </c>
      <c r="X18" s="34" t="s">
        <v>69</v>
      </c>
      <c r="Y18" s="118">
        <v>8</v>
      </c>
      <c r="Z18" s="119">
        <v>0</v>
      </c>
      <c r="AA18" s="120">
        <v>0</v>
      </c>
      <c r="AB18" s="73">
        <v>4</v>
      </c>
      <c r="AC18" s="74">
        <v>0</v>
      </c>
      <c r="AD18" s="75">
        <v>0</v>
      </c>
      <c r="AE18" s="99">
        <v>0</v>
      </c>
    </row>
    <row r="19" spans="1:31" ht="14.25" customHeight="1" x14ac:dyDescent="0.2">
      <c r="A19" s="85" t="s">
        <v>123</v>
      </c>
      <c r="B19" s="3">
        <v>1559</v>
      </c>
      <c r="C19" s="9">
        <f t="shared" si="0"/>
        <v>0</v>
      </c>
      <c r="D19" s="25">
        <v>15</v>
      </c>
      <c r="E19" s="26">
        <v>3</v>
      </c>
      <c r="F19" s="27">
        <v>0</v>
      </c>
      <c r="G19" s="143">
        <v>27.830660679923028</v>
      </c>
      <c r="H19" s="155">
        <v>0</v>
      </c>
      <c r="I19" s="164">
        <v>3118</v>
      </c>
      <c r="J19" s="164">
        <v>4677</v>
      </c>
      <c r="K19" s="161">
        <v>5173</v>
      </c>
      <c r="L19" s="144">
        <v>0</v>
      </c>
      <c r="M19" s="145">
        <v>4.2014111610006415</v>
      </c>
      <c r="N19" s="146">
        <v>0</v>
      </c>
      <c r="O19" s="5">
        <v>31.430404105195638</v>
      </c>
      <c r="P19" s="54">
        <v>0</v>
      </c>
      <c r="Q19" s="28">
        <v>9</v>
      </c>
      <c r="R19" s="29">
        <v>4</v>
      </c>
      <c r="S19" s="30">
        <v>0</v>
      </c>
      <c r="T19" s="31">
        <v>2</v>
      </c>
      <c r="U19" s="32">
        <v>1</v>
      </c>
      <c r="V19" s="33">
        <v>0</v>
      </c>
      <c r="W19" s="48">
        <v>0</v>
      </c>
      <c r="X19" s="34">
        <v>0</v>
      </c>
      <c r="Y19" s="118">
        <v>8</v>
      </c>
      <c r="Z19" s="119">
        <v>0</v>
      </c>
      <c r="AA19" s="120">
        <v>0</v>
      </c>
      <c r="AB19" s="73">
        <v>20</v>
      </c>
      <c r="AC19" s="74">
        <v>2</v>
      </c>
      <c r="AD19" s="75">
        <v>0</v>
      </c>
      <c r="AE19" s="99">
        <v>0</v>
      </c>
    </row>
    <row r="20" spans="1:31" ht="14.25" customHeight="1" x14ac:dyDescent="0.2">
      <c r="A20" s="85" t="s">
        <v>124</v>
      </c>
      <c r="B20" s="3">
        <v>1311</v>
      </c>
      <c r="C20" s="9">
        <f t="shared" si="0"/>
        <v>1</v>
      </c>
      <c r="D20" s="25">
        <v>15</v>
      </c>
      <c r="E20" s="26">
        <v>2</v>
      </c>
      <c r="F20" s="27">
        <v>0</v>
      </c>
      <c r="G20" s="143">
        <v>14.289092295957284</v>
      </c>
      <c r="H20" s="155">
        <v>0</v>
      </c>
      <c r="I20" s="164">
        <v>2622</v>
      </c>
      <c r="J20" s="164">
        <v>3933</v>
      </c>
      <c r="K20" s="161">
        <v>4083</v>
      </c>
      <c r="L20" s="144">
        <v>0</v>
      </c>
      <c r="M20" s="145">
        <v>3.0892448512585813</v>
      </c>
      <c r="N20" s="146">
        <v>0</v>
      </c>
      <c r="O20" s="5">
        <v>34.324942791762012</v>
      </c>
      <c r="P20" s="54">
        <v>0</v>
      </c>
      <c r="Q20" s="28">
        <v>9</v>
      </c>
      <c r="R20" s="29">
        <v>18</v>
      </c>
      <c r="S20" s="30">
        <v>1</v>
      </c>
      <c r="T20" s="31">
        <v>2</v>
      </c>
      <c r="U20" s="32">
        <v>1</v>
      </c>
      <c r="V20" s="33">
        <v>0</v>
      </c>
      <c r="W20" s="48">
        <v>0</v>
      </c>
      <c r="X20" s="34">
        <v>0</v>
      </c>
      <c r="Y20" s="118">
        <v>8</v>
      </c>
      <c r="Z20" s="119">
        <v>0</v>
      </c>
      <c r="AA20" s="120">
        <v>0</v>
      </c>
      <c r="AB20" s="73">
        <v>20</v>
      </c>
      <c r="AC20" s="74">
        <v>3</v>
      </c>
      <c r="AD20" s="75">
        <v>0</v>
      </c>
      <c r="AE20" s="99">
        <v>0</v>
      </c>
    </row>
    <row r="21" spans="1:31" ht="14.25" customHeight="1" x14ac:dyDescent="0.2">
      <c r="A21" s="85" t="s">
        <v>125</v>
      </c>
      <c r="B21" s="3">
        <v>241</v>
      </c>
      <c r="C21" s="9">
        <f t="shared" si="0"/>
        <v>4</v>
      </c>
      <c r="D21" s="25">
        <v>4</v>
      </c>
      <c r="E21" s="26">
        <v>5</v>
      </c>
      <c r="F21" s="27">
        <v>1</v>
      </c>
      <c r="G21" s="143">
        <v>0</v>
      </c>
      <c r="H21" s="155">
        <v>0</v>
      </c>
      <c r="I21" s="164">
        <v>482</v>
      </c>
      <c r="J21" s="164">
        <v>723</v>
      </c>
      <c r="K21" s="161">
        <v>1926</v>
      </c>
      <c r="L21" s="144">
        <v>0</v>
      </c>
      <c r="M21" s="145">
        <v>0</v>
      </c>
      <c r="N21" s="146">
        <v>0</v>
      </c>
      <c r="O21" s="5">
        <v>186.7219917012448</v>
      </c>
      <c r="P21" s="54" t="s">
        <v>69</v>
      </c>
      <c r="Q21" s="28">
        <v>4</v>
      </c>
      <c r="R21" s="29">
        <v>12</v>
      </c>
      <c r="S21" s="30">
        <v>1</v>
      </c>
      <c r="T21" s="31">
        <v>1</v>
      </c>
      <c r="U21" s="32">
        <v>1</v>
      </c>
      <c r="V21" s="33">
        <v>1</v>
      </c>
      <c r="W21" s="48">
        <v>1</v>
      </c>
      <c r="X21" s="34" t="s">
        <v>69</v>
      </c>
      <c r="Y21" s="118">
        <v>8</v>
      </c>
      <c r="Z21" s="119">
        <v>0</v>
      </c>
      <c r="AA21" s="120">
        <v>0</v>
      </c>
      <c r="AB21" s="73">
        <v>4</v>
      </c>
      <c r="AC21" s="74">
        <v>0</v>
      </c>
      <c r="AD21" s="75">
        <v>0</v>
      </c>
      <c r="AE21" s="99">
        <v>0</v>
      </c>
    </row>
    <row r="22" spans="1:31" ht="14.25" customHeight="1" x14ac:dyDescent="0.2">
      <c r="A22" s="85" t="s">
        <v>126</v>
      </c>
      <c r="B22" s="3">
        <v>467</v>
      </c>
      <c r="C22" s="9">
        <f t="shared" si="0"/>
        <v>3</v>
      </c>
      <c r="D22" s="25">
        <v>4</v>
      </c>
      <c r="E22" s="26">
        <v>1</v>
      </c>
      <c r="F22" s="27">
        <v>0</v>
      </c>
      <c r="G22" s="143">
        <v>0</v>
      </c>
      <c r="H22" s="155">
        <v>0</v>
      </c>
      <c r="I22" s="164">
        <v>934</v>
      </c>
      <c r="J22" s="164">
        <v>1401</v>
      </c>
      <c r="K22" s="161">
        <v>115</v>
      </c>
      <c r="L22" s="144">
        <v>0</v>
      </c>
      <c r="M22" s="145">
        <v>0</v>
      </c>
      <c r="N22" s="146">
        <v>0</v>
      </c>
      <c r="O22" s="5">
        <v>214.13276231263384</v>
      </c>
      <c r="P22" s="54" t="s">
        <v>69</v>
      </c>
      <c r="Q22" s="28">
        <v>4</v>
      </c>
      <c r="R22" s="29">
        <v>36</v>
      </c>
      <c r="S22" s="30">
        <v>1</v>
      </c>
      <c r="T22" s="31">
        <v>1</v>
      </c>
      <c r="U22" s="32">
        <v>1</v>
      </c>
      <c r="V22" s="33">
        <v>1</v>
      </c>
      <c r="W22" s="48">
        <v>1</v>
      </c>
      <c r="X22" s="34" t="s">
        <v>69</v>
      </c>
      <c r="Y22" s="118">
        <v>8</v>
      </c>
      <c r="Z22" s="119">
        <v>0</v>
      </c>
      <c r="AA22" s="120">
        <v>0</v>
      </c>
      <c r="AB22" s="73">
        <v>4</v>
      </c>
      <c r="AC22" s="74">
        <v>0</v>
      </c>
      <c r="AD22" s="75">
        <v>0</v>
      </c>
      <c r="AE22" s="99">
        <v>0</v>
      </c>
    </row>
    <row r="23" spans="1:31" ht="14.25" customHeight="1" x14ac:dyDescent="0.2">
      <c r="A23" s="85" t="s">
        <v>127</v>
      </c>
      <c r="B23" s="3">
        <v>167</v>
      </c>
      <c r="C23" s="9">
        <f t="shared" si="0"/>
        <v>5</v>
      </c>
      <c r="D23" s="25">
        <v>4</v>
      </c>
      <c r="E23" s="26">
        <v>2</v>
      </c>
      <c r="F23" s="27">
        <v>0</v>
      </c>
      <c r="G23" s="143">
        <v>65.868263473053887</v>
      </c>
      <c r="H23" s="155">
        <v>1</v>
      </c>
      <c r="I23" s="164">
        <v>334</v>
      </c>
      <c r="J23" s="164">
        <v>501</v>
      </c>
      <c r="K23" s="161">
        <v>3014</v>
      </c>
      <c r="L23" s="144">
        <v>0</v>
      </c>
      <c r="M23" s="145">
        <v>12.874251497005988</v>
      </c>
      <c r="N23" s="146">
        <v>1</v>
      </c>
      <c r="O23" s="5">
        <v>179.64071856287424</v>
      </c>
      <c r="P23" s="54" t="s">
        <v>69</v>
      </c>
      <c r="Q23" s="28">
        <v>4</v>
      </c>
      <c r="R23" s="29">
        <v>17</v>
      </c>
      <c r="S23" s="30">
        <v>1</v>
      </c>
      <c r="T23" s="31">
        <v>1</v>
      </c>
      <c r="U23" s="32">
        <v>1</v>
      </c>
      <c r="V23" s="33">
        <v>1</v>
      </c>
      <c r="W23" s="48">
        <v>0</v>
      </c>
      <c r="X23" s="34" t="s">
        <v>69</v>
      </c>
      <c r="Y23" s="118">
        <v>8</v>
      </c>
      <c r="Z23" s="119">
        <v>0</v>
      </c>
      <c r="AA23" s="120">
        <v>0</v>
      </c>
      <c r="AB23" s="73">
        <v>4</v>
      </c>
      <c r="AC23" s="74">
        <v>6</v>
      </c>
      <c r="AD23" s="75">
        <v>1</v>
      </c>
      <c r="AE23" s="99">
        <v>0</v>
      </c>
    </row>
    <row r="24" spans="1:31" ht="14.25" customHeight="1" x14ac:dyDescent="0.2">
      <c r="A24" s="85" t="s">
        <v>128</v>
      </c>
      <c r="B24" s="3">
        <v>963</v>
      </c>
      <c r="C24" s="9">
        <f t="shared" si="0"/>
        <v>2</v>
      </c>
      <c r="D24" s="25">
        <v>5</v>
      </c>
      <c r="E24" s="26">
        <v>4</v>
      </c>
      <c r="F24" s="27">
        <v>0</v>
      </c>
      <c r="G24" s="143">
        <v>21.721703011422637</v>
      </c>
      <c r="H24" s="155">
        <v>0</v>
      </c>
      <c r="I24" s="164">
        <v>1926</v>
      </c>
      <c r="J24" s="164">
        <v>2889</v>
      </c>
      <c r="K24" s="161">
        <v>4602</v>
      </c>
      <c r="L24" s="144">
        <v>0</v>
      </c>
      <c r="M24" s="145">
        <v>4.1017653167185877</v>
      </c>
      <c r="N24" s="146">
        <v>0</v>
      </c>
      <c r="O24" s="5">
        <v>72.689511941848394</v>
      </c>
      <c r="P24" s="54" t="s">
        <v>69</v>
      </c>
      <c r="Q24" s="28">
        <v>6</v>
      </c>
      <c r="R24" s="29">
        <v>3</v>
      </c>
      <c r="S24" s="30">
        <v>0</v>
      </c>
      <c r="T24" s="31">
        <v>2</v>
      </c>
      <c r="U24" s="32">
        <v>2</v>
      </c>
      <c r="V24" s="33">
        <v>1</v>
      </c>
      <c r="W24" s="48">
        <v>1</v>
      </c>
      <c r="X24" s="34">
        <v>0</v>
      </c>
      <c r="Y24" s="118">
        <v>8</v>
      </c>
      <c r="Z24" s="119">
        <v>0</v>
      </c>
      <c r="AA24" s="120">
        <v>0</v>
      </c>
      <c r="AB24" s="73">
        <v>6</v>
      </c>
      <c r="AC24" s="74">
        <v>1</v>
      </c>
      <c r="AD24" s="75">
        <v>0</v>
      </c>
      <c r="AE24" s="99">
        <v>0</v>
      </c>
    </row>
    <row r="25" spans="1:31" ht="14.25" customHeight="1" x14ac:dyDescent="0.2">
      <c r="A25" s="85" t="s">
        <v>129</v>
      </c>
      <c r="B25" s="3">
        <v>1035</v>
      </c>
      <c r="C25" s="9">
        <f t="shared" si="0"/>
        <v>2</v>
      </c>
      <c r="D25" s="25">
        <v>15</v>
      </c>
      <c r="E25" s="26">
        <v>3</v>
      </c>
      <c r="F25" s="27">
        <v>0</v>
      </c>
      <c r="G25" s="143">
        <v>24.005797101449275</v>
      </c>
      <c r="H25" s="155">
        <v>0</v>
      </c>
      <c r="I25" s="164">
        <v>2070</v>
      </c>
      <c r="J25" s="164">
        <v>3105</v>
      </c>
      <c r="K25" s="161">
        <v>4514</v>
      </c>
      <c r="L25" s="144">
        <v>0</v>
      </c>
      <c r="M25" s="145">
        <v>5.5072463768115938</v>
      </c>
      <c r="N25" s="146">
        <v>0</v>
      </c>
      <c r="O25" s="5">
        <v>57.971014492753625</v>
      </c>
      <c r="P25" s="54">
        <v>0</v>
      </c>
      <c r="Q25" s="28">
        <v>9</v>
      </c>
      <c r="R25" s="29">
        <v>4</v>
      </c>
      <c r="S25" s="30">
        <v>0</v>
      </c>
      <c r="T25" s="31">
        <v>2</v>
      </c>
      <c r="U25" s="32">
        <v>2</v>
      </c>
      <c r="V25" s="33">
        <v>1</v>
      </c>
      <c r="W25" s="48">
        <v>0</v>
      </c>
      <c r="X25" s="34">
        <v>1</v>
      </c>
      <c r="Y25" s="118">
        <v>8</v>
      </c>
      <c r="Z25" s="119">
        <v>0</v>
      </c>
      <c r="AA25" s="120">
        <v>0</v>
      </c>
      <c r="AB25" s="73">
        <v>20</v>
      </c>
      <c r="AC25" s="74">
        <v>0</v>
      </c>
      <c r="AD25" s="75">
        <v>0</v>
      </c>
      <c r="AE25" s="99">
        <v>0</v>
      </c>
    </row>
    <row r="26" spans="1:31" ht="14.25" customHeight="1" x14ac:dyDescent="0.2">
      <c r="A26" s="85" t="s">
        <v>130</v>
      </c>
      <c r="B26" s="3">
        <v>1025</v>
      </c>
      <c r="C26" s="9">
        <f t="shared" si="0"/>
        <v>0</v>
      </c>
      <c r="D26" s="25">
        <v>15</v>
      </c>
      <c r="E26" s="26">
        <v>0</v>
      </c>
      <c r="F26" s="27">
        <v>0</v>
      </c>
      <c r="G26" s="143">
        <v>0</v>
      </c>
      <c r="H26" s="155">
        <v>0</v>
      </c>
      <c r="I26" s="164">
        <v>2050</v>
      </c>
      <c r="J26" s="164">
        <v>3075</v>
      </c>
      <c r="K26" s="161">
        <v>1438</v>
      </c>
      <c r="L26" s="144">
        <v>0</v>
      </c>
      <c r="M26" s="145">
        <v>0</v>
      </c>
      <c r="N26" s="146">
        <v>0</v>
      </c>
      <c r="O26" s="5">
        <v>0</v>
      </c>
      <c r="P26" s="54">
        <v>0</v>
      </c>
      <c r="Q26" s="28">
        <v>9</v>
      </c>
      <c r="R26" s="29">
        <v>0</v>
      </c>
      <c r="S26" s="30">
        <v>0</v>
      </c>
      <c r="T26" s="31">
        <v>2</v>
      </c>
      <c r="U26" s="32">
        <v>0</v>
      </c>
      <c r="V26" s="33">
        <v>0</v>
      </c>
      <c r="W26" s="48">
        <v>0</v>
      </c>
      <c r="X26" s="34">
        <v>0</v>
      </c>
      <c r="Y26" s="118">
        <v>0</v>
      </c>
      <c r="Z26" s="119">
        <v>0</v>
      </c>
      <c r="AA26" s="120">
        <v>0</v>
      </c>
      <c r="AB26" s="73">
        <v>20</v>
      </c>
      <c r="AC26" s="74">
        <v>0</v>
      </c>
      <c r="AD26" s="75">
        <v>0</v>
      </c>
      <c r="AE26" s="99">
        <v>0</v>
      </c>
    </row>
    <row r="27" spans="1:31" ht="14.25" customHeight="1" x14ac:dyDescent="0.2">
      <c r="A27" s="85" t="s">
        <v>131</v>
      </c>
      <c r="B27" s="3">
        <v>252</v>
      </c>
      <c r="C27" s="9">
        <f t="shared" si="0"/>
        <v>3</v>
      </c>
      <c r="D27" s="25">
        <v>4</v>
      </c>
      <c r="E27" s="26">
        <v>2</v>
      </c>
      <c r="F27" s="27">
        <v>0</v>
      </c>
      <c r="G27" s="143">
        <v>41.964285714285715</v>
      </c>
      <c r="H27" s="155">
        <v>1</v>
      </c>
      <c r="I27" s="164">
        <v>504</v>
      </c>
      <c r="J27" s="164">
        <v>756</v>
      </c>
      <c r="K27" s="161">
        <v>3363</v>
      </c>
      <c r="L27" s="144">
        <v>0</v>
      </c>
      <c r="M27" s="145">
        <v>5.9523809523809517</v>
      </c>
      <c r="N27" s="146">
        <v>0</v>
      </c>
      <c r="O27" s="5">
        <v>222.2222222222222</v>
      </c>
      <c r="P27" s="54" t="s">
        <v>69</v>
      </c>
      <c r="Q27" s="28">
        <v>4</v>
      </c>
      <c r="R27" s="29">
        <v>16</v>
      </c>
      <c r="S27" s="30">
        <v>1</v>
      </c>
      <c r="T27" s="31">
        <v>1</v>
      </c>
      <c r="U27" s="32">
        <v>2</v>
      </c>
      <c r="V27" s="33">
        <v>1</v>
      </c>
      <c r="W27" s="48">
        <v>0</v>
      </c>
      <c r="X27" s="34" t="s">
        <v>69</v>
      </c>
      <c r="Y27" s="118">
        <v>8</v>
      </c>
      <c r="Z27" s="119">
        <v>0</v>
      </c>
      <c r="AA27" s="120">
        <v>0</v>
      </c>
      <c r="AB27" s="73">
        <v>4</v>
      </c>
      <c r="AC27" s="74">
        <v>0</v>
      </c>
      <c r="AD27" s="75">
        <v>0</v>
      </c>
      <c r="AE27" s="99">
        <v>0</v>
      </c>
    </row>
    <row r="28" spans="1:31" ht="14.25" customHeight="1" x14ac:dyDescent="0.2">
      <c r="A28" s="85" t="s">
        <v>132</v>
      </c>
      <c r="B28" s="3">
        <v>219</v>
      </c>
      <c r="C28" s="9">
        <f t="shared" si="0"/>
        <v>6</v>
      </c>
      <c r="D28" s="25">
        <v>4</v>
      </c>
      <c r="E28" s="26">
        <v>1</v>
      </c>
      <c r="F28" s="27">
        <v>0</v>
      </c>
      <c r="G28" s="143">
        <v>182.2785388127854</v>
      </c>
      <c r="H28" s="155">
        <v>1</v>
      </c>
      <c r="I28" s="164">
        <v>438</v>
      </c>
      <c r="J28" s="164">
        <v>657</v>
      </c>
      <c r="K28" s="161">
        <v>3373</v>
      </c>
      <c r="L28" s="144">
        <v>0</v>
      </c>
      <c r="M28" s="145">
        <v>47.945205479452049</v>
      </c>
      <c r="N28" s="146">
        <v>1</v>
      </c>
      <c r="O28" s="5">
        <v>182.64840182648402</v>
      </c>
      <c r="P28" s="54" t="s">
        <v>69</v>
      </c>
      <c r="Q28" s="28">
        <v>4</v>
      </c>
      <c r="R28" s="29">
        <v>3</v>
      </c>
      <c r="S28" s="30">
        <v>0</v>
      </c>
      <c r="T28" s="31">
        <v>1</v>
      </c>
      <c r="U28" s="32">
        <v>1</v>
      </c>
      <c r="V28" s="33">
        <v>1</v>
      </c>
      <c r="W28" s="48">
        <v>1</v>
      </c>
      <c r="X28" s="34" t="s">
        <v>69</v>
      </c>
      <c r="Y28" s="118">
        <v>8</v>
      </c>
      <c r="Z28" s="119">
        <v>100</v>
      </c>
      <c r="AA28" s="120">
        <v>1</v>
      </c>
      <c r="AB28" s="73">
        <v>4</v>
      </c>
      <c r="AC28" s="74">
        <v>9</v>
      </c>
      <c r="AD28" s="75">
        <v>1</v>
      </c>
      <c r="AE28" s="99">
        <v>0</v>
      </c>
    </row>
    <row r="29" spans="1:31" ht="14.25" customHeight="1" x14ac:dyDescent="0.2">
      <c r="A29" s="85" t="s">
        <v>133</v>
      </c>
      <c r="B29" s="3">
        <v>1270</v>
      </c>
      <c r="C29" s="9">
        <f t="shared" si="0"/>
        <v>1</v>
      </c>
      <c r="D29" s="25">
        <v>15</v>
      </c>
      <c r="E29" s="26">
        <v>2</v>
      </c>
      <c r="F29" s="27">
        <v>0</v>
      </c>
      <c r="G29" s="143">
        <v>8.6385826771653544</v>
      </c>
      <c r="H29" s="155">
        <v>0</v>
      </c>
      <c r="I29" s="164">
        <v>2540</v>
      </c>
      <c r="J29" s="164">
        <v>3810</v>
      </c>
      <c r="K29" s="161">
        <v>4488</v>
      </c>
      <c r="L29" s="144">
        <v>0</v>
      </c>
      <c r="M29" s="145">
        <v>1.5354330708661417</v>
      </c>
      <c r="N29" s="146">
        <v>0</v>
      </c>
      <c r="O29" s="5">
        <v>31.496062992125985</v>
      </c>
      <c r="P29" s="54">
        <v>0</v>
      </c>
      <c r="Q29" s="28">
        <v>9</v>
      </c>
      <c r="R29" s="29">
        <v>1</v>
      </c>
      <c r="S29" s="30">
        <v>0</v>
      </c>
      <c r="T29" s="31">
        <v>2</v>
      </c>
      <c r="U29" s="32">
        <v>1</v>
      </c>
      <c r="V29" s="33">
        <v>0</v>
      </c>
      <c r="W29" s="48">
        <v>0</v>
      </c>
      <c r="X29" s="34">
        <v>1</v>
      </c>
      <c r="Y29" s="118">
        <v>8</v>
      </c>
      <c r="Z29" s="119">
        <v>0</v>
      </c>
      <c r="AA29" s="120">
        <v>0</v>
      </c>
      <c r="AB29" s="73">
        <v>20</v>
      </c>
      <c r="AC29" s="74">
        <v>0</v>
      </c>
      <c r="AD29" s="75">
        <v>0</v>
      </c>
      <c r="AE29" s="99">
        <v>0</v>
      </c>
    </row>
    <row r="30" spans="1:31" ht="14.25" customHeight="1" x14ac:dyDescent="0.2">
      <c r="A30" s="85" t="s">
        <v>134</v>
      </c>
      <c r="B30" s="3">
        <v>630</v>
      </c>
      <c r="C30" s="9">
        <f t="shared" si="0"/>
        <v>4</v>
      </c>
      <c r="D30" s="25">
        <v>5</v>
      </c>
      <c r="E30" s="26">
        <v>2</v>
      </c>
      <c r="F30" s="27">
        <v>0</v>
      </c>
      <c r="G30" s="143">
        <v>18.99206349206349</v>
      </c>
      <c r="H30" s="155">
        <v>0</v>
      </c>
      <c r="I30" s="164">
        <v>1260</v>
      </c>
      <c r="J30" s="164">
        <v>1890</v>
      </c>
      <c r="K30" s="161">
        <v>2235</v>
      </c>
      <c r="L30" s="144">
        <v>0</v>
      </c>
      <c r="M30" s="145">
        <v>5.4761904761904763</v>
      </c>
      <c r="N30" s="146">
        <v>0</v>
      </c>
      <c r="O30" s="5">
        <v>47.619047619047613</v>
      </c>
      <c r="P30" s="54" t="s">
        <v>69</v>
      </c>
      <c r="Q30" s="28">
        <v>6</v>
      </c>
      <c r="R30" s="29">
        <v>12</v>
      </c>
      <c r="S30" s="30">
        <v>1</v>
      </c>
      <c r="T30" s="31">
        <v>2</v>
      </c>
      <c r="U30" s="32">
        <v>2</v>
      </c>
      <c r="V30" s="33">
        <v>1</v>
      </c>
      <c r="W30" s="48">
        <v>1</v>
      </c>
      <c r="X30" s="34">
        <v>0</v>
      </c>
      <c r="Y30" s="118">
        <v>8</v>
      </c>
      <c r="Z30" s="119">
        <v>0</v>
      </c>
      <c r="AA30" s="120">
        <v>0</v>
      </c>
      <c r="AB30" s="73">
        <v>6</v>
      </c>
      <c r="AC30" s="74">
        <v>12</v>
      </c>
      <c r="AD30" s="75">
        <v>1</v>
      </c>
      <c r="AE30" s="99">
        <v>0</v>
      </c>
    </row>
    <row r="31" spans="1:31" ht="14.25" customHeight="1" x14ac:dyDescent="0.2">
      <c r="A31" s="85" t="s">
        <v>135</v>
      </c>
      <c r="B31" s="3">
        <v>920</v>
      </c>
      <c r="C31" s="9">
        <f t="shared" si="0"/>
        <v>4</v>
      </c>
      <c r="D31" s="25">
        <v>5</v>
      </c>
      <c r="E31" s="26">
        <v>9</v>
      </c>
      <c r="F31" s="27">
        <v>1</v>
      </c>
      <c r="G31" s="143">
        <v>66.8195652173913</v>
      </c>
      <c r="H31" s="155">
        <v>1</v>
      </c>
      <c r="I31" s="164">
        <v>1840</v>
      </c>
      <c r="J31" s="164">
        <v>2760</v>
      </c>
      <c r="K31" s="161">
        <v>4907</v>
      </c>
      <c r="L31" s="144">
        <v>0</v>
      </c>
      <c r="M31" s="145">
        <v>21.84782608695652</v>
      </c>
      <c r="N31" s="146">
        <v>1</v>
      </c>
      <c r="O31" s="5">
        <v>65.217391304347828</v>
      </c>
      <c r="P31" s="54" t="s">
        <v>69</v>
      </c>
      <c r="Q31" s="28">
        <v>6</v>
      </c>
      <c r="R31" s="29">
        <v>6</v>
      </c>
      <c r="S31" s="30">
        <v>1</v>
      </c>
      <c r="T31" s="31">
        <v>2</v>
      </c>
      <c r="U31" s="32">
        <v>1</v>
      </c>
      <c r="V31" s="33">
        <v>0</v>
      </c>
      <c r="W31" s="48">
        <v>0</v>
      </c>
      <c r="X31" s="34">
        <v>0</v>
      </c>
      <c r="Y31" s="118">
        <v>8</v>
      </c>
      <c r="Z31" s="119">
        <v>0</v>
      </c>
      <c r="AA31" s="120">
        <v>0</v>
      </c>
      <c r="AB31" s="73">
        <v>6</v>
      </c>
      <c r="AC31" s="74">
        <v>5</v>
      </c>
      <c r="AD31" s="75">
        <v>0</v>
      </c>
      <c r="AE31" s="99">
        <v>0</v>
      </c>
    </row>
    <row r="32" spans="1:31" ht="14.25" customHeight="1" x14ac:dyDescent="0.2">
      <c r="A32" s="85" t="s">
        <v>136</v>
      </c>
      <c r="B32" s="3">
        <v>1049</v>
      </c>
      <c r="C32" s="9">
        <f t="shared" si="0"/>
        <v>2</v>
      </c>
      <c r="D32" s="25">
        <v>15</v>
      </c>
      <c r="E32" s="26">
        <v>5</v>
      </c>
      <c r="F32" s="27">
        <v>0</v>
      </c>
      <c r="G32" s="143">
        <v>33.976167778836988</v>
      </c>
      <c r="H32" s="155">
        <v>1</v>
      </c>
      <c r="I32" s="164">
        <v>2098</v>
      </c>
      <c r="J32" s="164">
        <v>3147</v>
      </c>
      <c r="K32" s="161">
        <v>4600</v>
      </c>
      <c r="L32" s="144">
        <v>0</v>
      </c>
      <c r="M32" s="145">
        <v>6.0533841754051476</v>
      </c>
      <c r="N32" s="146">
        <v>0</v>
      </c>
      <c r="O32" s="5">
        <v>23.832221163012392</v>
      </c>
      <c r="P32" s="54">
        <v>0</v>
      </c>
      <c r="Q32" s="28">
        <v>9</v>
      </c>
      <c r="R32" s="29">
        <v>4</v>
      </c>
      <c r="S32" s="30">
        <v>0</v>
      </c>
      <c r="T32" s="31">
        <v>2</v>
      </c>
      <c r="U32" s="32">
        <v>0</v>
      </c>
      <c r="V32" s="33">
        <v>0</v>
      </c>
      <c r="W32" s="48">
        <v>1</v>
      </c>
      <c r="X32" s="34">
        <v>0</v>
      </c>
      <c r="Y32" s="118">
        <v>8</v>
      </c>
      <c r="Z32" s="119">
        <v>0</v>
      </c>
      <c r="AA32" s="120">
        <v>0</v>
      </c>
      <c r="AB32" s="73">
        <v>20</v>
      </c>
      <c r="AC32" s="74">
        <v>6</v>
      </c>
      <c r="AD32" s="75">
        <v>0</v>
      </c>
      <c r="AE32" s="99">
        <v>0</v>
      </c>
    </row>
    <row r="33" spans="1:31" ht="14.25" customHeight="1" x14ac:dyDescent="0.2">
      <c r="A33" s="85" t="s">
        <v>137</v>
      </c>
      <c r="B33" s="3">
        <v>184</v>
      </c>
      <c r="C33" s="9">
        <f t="shared" si="0"/>
        <v>6</v>
      </c>
      <c r="D33" s="25">
        <v>4</v>
      </c>
      <c r="E33" s="26">
        <v>2</v>
      </c>
      <c r="F33" s="27">
        <v>0</v>
      </c>
      <c r="G33" s="143">
        <v>105.65217391304348</v>
      </c>
      <c r="H33" s="155">
        <v>1</v>
      </c>
      <c r="I33" s="164">
        <v>368</v>
      </c>
      <c r="J33" s="164">
        <v>552</v>
      </c>
      <c r="K33" s="161">
        <v>4326</v>
      </c>
      <c r="L33" s="144">
        <v>0</v>
      </c>
      <c r="M33" s="145">
        <v>11.956521739130435</v>
      </c>
      <c r="N33" s="146">
        <v>1</v>
      </c>
      <c r="O33" s="5">
        <v>260.86956521739131</v>
      </c>
      <c r="P33" s="54" t="s">
        <v>69</v>
      </c>
      <c r="Q33" s="28">
        <v>4</v>
      </c>
      <c r="R33" s="29">
        <v>8</v>
      </c>
      <c r="S33" s="30">
        <v>1</v>
      </c>
      <c r="T33" s="31">
        <v>1</v>
      </c>
      <c r="U33" s="32">
        <v>1</v>
      </c>
      <c r="V33" s="33">
        <v>1</v>
      </c>
      <c r="W33" s="48">
        <v>1</v>
      </c>
      <c r="X33" s="34" t="s">
        <v>69</v>
      </c>
      <c r="Y33" s="118">
        <v>8</v>
      </c>
      <c r="Z33" s="119">
        <v>0</v>
      </c>
      <c r="AA33" s="120">
        <v>0</v>
      </c>
      <c r="AB33" s="73">
        <v>4</v>
      </c>
      <c r="AC33" s="74">
        <v>14</v>
      </c>
      <c r="AD33" s="75">
        <v>1</v>
      </c>
      <c r="AE33" s="99">
        <v>0</v>
      </c>
    </row>
    <row r="34" spans="1:31" ht="14.25" customHeight="1" x14ac:dyDescent="0.2">
      <c r="A34" s="85" t="s">
        <v>138</v>
      </c>
      <c r="B34" s="3">
        <v>1033</v>
      </c>
      <c r="C34" s="9">
        <f t="shared" si="0"/>
        <v>2</v>
      </c>
      <c r="D34" s="25">
        <v>15</v>
      </c>
      <c r="E34" s="26">
        <v>3</v>
      </c>
      <c r="F34" s="27">
        <v>0</v>
      </c>
      <c r="G34" s="143">
        <v>9.6418199419167472</v>
      </c>
      <c r="H34" s="155">
        <v>0</v>
      </c>
      <c r="I34" s="164">
        <v>2066</v>
      </c>
      <c r="J34" s="164">
        <v>3099</v>
      </c>
      <c r="K34" s="161">
        <v>2765</v>
      </c>
      <c r="L34" s="144">
        <v>1</v>
      </c>
      <c r="M34" s="145">
        <v>1.984511132623427</v>
      </c>
      <c r="N34" s="146">
        <v>0</v>
      </c>
      <c r="O34" s="5">
        <v>44.530493707647622</v>
      </c>
      <c r="P34" s="54">
        <v>0</v>
      </c>
      <c r="Q34" s="28">
        <v>9</v>
      </c>
      <c r="R34" s="29">
        <v>16</v>
      </c>
      <c r="S34" s="30">
        <v>1</v>
      </c>
      <c r="T34" s="31">
        <v>2</v>
      </c>
      <c r="U34" s="32">
        <v>1</v>
      </c>
      <c r="V34" s="33">
        <v>0</v>
      </c>
      <c r="W34" s="48">
        <v>0</v>
      </c>
      <c r="X34" s="34">
        <v>0</v>
      </c>
      <c r="Y34" s="118">
        <v>8</v>
      </c>
      <c r="Z34" s="119">
        <v>0</v>
      </c>
      <c r="AA34" s="120">
        <v>0</v>
      </c>
      <c r="AB34" s="73">
        <v>20</v>
      </c>
      <c r="AC34" s="74">
        <v>18</v>
      </c>
      <c r="AD34" s="75">
        <v>0</v>
      </c>
      <c r="AE34" s="99">
        <v>0</v>
      </c>
    </row>
    <row r="35" spans="1:31" ht="14.25" customHeight="1" x14ac:dyDescent="0.2">
      <c r="A35" s="85" t="s">
        <v>139</v>
      </c>
      <c r="B35" s="3">
        <v>643</v>
      </c>
      <c r="C35" s="9">
        <f t="shared" si="0"/>
        <v>4</v>
      </c>
      <c r="D35" s="25">
        <v>5</v>
      </c>
      <c r="E35" s="26">
        <v>4</v>
      </c>
      <c r="F35" s="27">
        <v>0</v>
      </c>
      <c r="G35" s="143">
        <v>35.265940902021775</v>
      </c>
      <c r="H35" s="155">
        <v>1</v>
      </c>
      <c r="I35" s="164">
        <v>1286</v>
      </c>
      <c r="J35" s="164">
        <v>1929</v>
      </c>
      <c r="K35" s="161">
        <v>2925</v>
      </c>
      <c r="L35" s="144">
        <v>0</v>
      </c>
      <c r="M35" s="145">
        <v>7.8538102643856922</v>
      </c>
      <c r="N35" s="146">
        <v>1</v>
      </c>
      <c r="O35" s="5">
        <v>46.65629860031104</v>
      </c>
      <c r="P35" s="54" t="s">
        <v>69</v>
      </c>
      <c r="Q35" s="28">
        <v>6</v>
      </c>
      <c r="R35" s="29">
        <v>13</v>
      </c>
      <c r="S35" s="30">
        <v>1</v>
      </c>
      <c r="T35" s="31">
        <v>2</v>
      </c>
      <c r="U35" s="32">
        <v>0</v>
      </c>
      <c r="V35" s="33">
        <v>0</v>
      </c>
      <c r="W35" s="48">
        <v>1</v>
      </c>
      <c r="X35" s="34">
        <v>0</v>
      </c>
      <c r="Y35" s="118">
        <v>8</v>
      </c>
      <c r="Z35" s="119">
        <v>0</v>
      </c>
      <c r="AA35" s="120">
        <v>0</v>
      </c>
      <c r="AB35" s="73">
        <v>6</v>
      </c>
      <c r="AC35" s="74">
        <v>1</v>
      </c>
      <c r="AD35" s="75">
        <v>0</v>
      </c>
      <c r="AE35" s="99">
        <v>0</v>
      </c>
    </row>
    <row r="36" spans="1:31" ht="14.25" customHeight="1" x14ac:dyDescent="0.2">
      <c r="A36" s="85" t="s">
        <v>140</v>
      </c>
      <c r="B36" s="3">
        <v>130</v>
      </c>
      <c r="C36" s="9">
        <f t="shared" si="0"/>
        <v>0</v>
      </c>
      <c r="D36" s="25">
        <v>4</v>
      </c>
      <c r="E36" s="26">
        <v>0</v>
      </c>
      <c r="F36" s="27">
        <v>0</v>
      </c>
      <c r="G36" s="143">
        <v>0</v>
      </c>
      <c r="H36" s="155">
        <v>0</v>
      </c>
      <c r="I36" s="164">
        <v>260</v>
      </c>
      <c r="J36" s="164">
        <v>390</v>
      </c>
      <c r="K36" s="161">
        <v>2461</v>
      </c>
      <c r="L36" s="144">
        <v>0</v>
      </c>
      <c r="M36" s="145">
        <v>0</v>
      </c>
      <c r="N36" s="146">
        <v>0</v>
      </c>
      <c r="O36" s="5">
        <v>0</v>
      </c>
      <c r="P36" s="54" t="s">
        <v>69</v>
      </c>
      <c r="Q36" s="28">
        <v>4</v>
      </c>
      <c r="R36" s="29">
        <v>0</v>
      </c>
      <c r="S36" s="30">
        <v>0</v>
      </c>
      <c r="T36" s="31">
        <v>1</v>
      </c>
      <c r="U36" s="32">
        <v>0</v>
      </c>
      <c r="V36" s="33">
        <v>0</v>
      </c>
      <c r="W36" s="48">
        <v>0</v>
      </c>
      <c r="X36" s="34" t="s">
        <v>69</v>
      </c>
      <c r="Y36" s="118">
        <v>8</v>
      </c>
      <c r="Z36" s="119">
        <v>0</v>
      </c>
      <c r="AA36" s="120">
        <v>0</v>
      </c>
      <c r="AB36" s="73">
        <v>4</v>
      </c>
      <c r="AC36" s="74">
        <v>0</v>
      </c>
      <c r="AD36" s="75">
        <v>0</v>
      </c>
      <c r="AE36" s="99">
        <v>0</v>
      </c>
    </row>
    <row r="37" spans="1:31" ht="14.25" customHeight="1" x14ac:dyDescent="0.2">
      <c r="A37" s="85" t="s">
        <v>141</v>
      </c>
      <c r="B37" s="3">
        <v>941</v>
      </c>
      <c r="C37" s="9">
        <f t="shared" si="0"/>
        <v>0</v>
      </c>
      <c r="D37" s="25">
        <v>5</v>
      </c>
      <c r="E37" s="26">
        <v>2</v>
      </c>
      <c r="F37" s="27">
        <v>0</v>
      </c>
      <c r="G37" s="143">
        <v>16.743889479277364</v>
      </c>
      <c r="H37" s="155">
        <v>0</v>
      </c>
      <c r="I37" s="164">
        <v>1882</v>
      </c>
      <c r="J37" s="164">
        <v>2823</v>
      </c>
      <c r="K37" s="161">
        <v>4020</v>
      </c>
      <c r="L37" s="144">
        <v>0</v>
      </c>
      <c r="M37" s="145">
        <v>3.3475026567481398</v>
      </c>
      <c r="N37" s="146">
        <v>0</v>
      </c>
      <c r="O37" s="5">
        <v>49.946865037194478</v>
      </c>
      <c r="P37" s="54" t="s">
        <v>69</v>
      </c>
      <c r="Q37" s="28">
        <v>6</v>
      </c>
      <c r="R37" s="29">
        <v>4</v>
      </c>
      <c r="S37" s="30">
        <v>0</v>
      </c>
      <c r="T37" s="31">
        <v>2</v>
      </c>
      <c r="U37" s="32">
        <v>1</v>
      </c>
      <c r="V37" s="33">
        <v>0</v>
      </c>
      <c r="W37" s="48">
        <v>0</v>
      </c>
      <c r="X37" s="34">
        <v>0</v>
      </c>
      <c r="Y37" s="118">
        <v>8</v>
      </c>
      <c r="Z37" s="119">
        <v>0</v>
      </c>
      <c r="AA37" s="120">
        <v>0</v>
      </c>
      <c r="AB37" s="73">
        <v>6</v>
      </c>
      <c r="AC37" s="74">
        <v>0</v>
      </c>
      <c r="AD37" s="75">
        <v>0</v>
      </c>
      <c r="AE37" s="99">
        <v>0</v>
      </c>
    </row>
    <row r="38" spans="1:31" ht="14.25" customHeight="1" thickBot="1" x14ac:dyDescent="0.25">
      <c r="A38" s="85" t="s">
        <v>142</v>
      </c>
      <c r="B38" s="3">
        <v>513</v>
      </c>
      <c r="C38" s="9">
        <f t="shared" si="0"/>
        <v>0</v>
      </c>
      <c r="D38" s="25">
        <v>5</v>
      </c>
      <c r="E38" s="26">
        <v>2</v>
      </c>
      <c r="F38" s="27">
        <v>0</v>
      </c>
      <c r="G38" s="143">
        <v>8.3879142300194935</v>
      </c>
      <c r="H38" s="155">
        <v>0</v>
      </c>
      <c r="I38" s="165">
        <v>1026</v>
      </c>
      <c r="J38" s="165">
        <v>1539</v>
      </c>
      <c r="K38" s="161">
        <v>5997</v>
      </c>
      <c r="L38" s="144">
        <v>0</v>
      </c>
      <c r="M38" s="150">
        <v>3.7037037037037033</v>
      </c>
      <c r="N38" s="146">
        <v>0</v>
      </c>
      <c r="O38" s="5">
        <v>87.719298245614027</v>
      </c>
      <c r="P38" s="54" t="s">
        <v>69</v>
      </c>
      <c r="Q38" s="28">
        <v>6</v>
      </c>
      <c r="R38" s="29">
        <v>1</v>
      </c>
      <c r="S38" s="30">
        <v>0</v>
      </c>
      <c r="T38" s="31">
        <v>2</v>
      </c>
      <c r="U38" s="32">
        <v>1</v>
      </c>
      <c r="V38" s="33">
        <v>0</v>
      </c>
      <c r="W38" s="48">
        <v>0</v>
      </c>
      <c r="X38" s="34">
        <v>0</v>
      </c>
      <c r="Y38" s="118">
        <v>8</v>
      </c>
      <c r="Z38" s="119">
        <v>0</v>
      </c>
      <c r="AA38" s="120">
        <v>0</v>
      </c>
      <c r="AB38" s="73">
        <v>6</v>
      </c>
      <c r="AC38" s="74">
        <v>1</v>
      </c>
      <c r="AD38" s="75">
        <v>0</v>
      </c>
      <c r="AE38" s="99">
        <v>0</v>
      </c>
    </row>
    <row r="39" spans="1:31" ht="23.25" customHeight="1" thickBot="1" x14ac:dyDescent="0.25">
      <c r="A39" s="1" t="s">
        <v>143</v>
      </c>
      <c r="B39" s="15"/>
      <c r="C39" s="11"/>
      <c r="D39" s="201">
        <f>SUM(F5:F38)</f>
        <v>7</v>
      </c>
      <c r="E39" s="202"/>
      <c r="F39" s="203"/>
      <c r="G39" s="204">
        <f>SUM(H5:H38)</f>
        <v>10</v>
      </c>
      <c r="H39" s="205"/>
      <c r="I39" s="434">
        <f>SUM(L5:L38)</f>
        <v>3</v>
      </c>
      <c r="J39" s="439"/>
      <c r="K39" s="439"/>
      <c r="L39" s="205"/>
      <c r="M39" s="434">
        <f>SUM(N5:N38)</f>
        <v>7</v>
      </c>
      <c r="N39" s="435"/>
      <c r="O39" s="206">
        <f>SUM(P5:P38)</f>
        <v>0</v>
      </c>
      <c r="P39" s="207"/>
      <c r="Q39" s="180">
        <f>SUM(S5:S38)</f>
        <v>17</v>
      </c>
      <c r="R39" s="181"/>
      <c r="S39" s="182"/>
      <c r="T39" s="183">
        <f>SUM(V5:V38)</f>
        <v>14</v>
      </c>
      <c r="U39" s="184"/>
      <c r="V39" s="185"/>
      <c r="W39" s="87">
        <f>SUM(W5:W38)</f>
        <v>15</v>
      </c>
      <c r="X39" s="88">
        <f>SUM(X5:X38)</f>
        <v>10</v>
      </c>
      <c r="Y39" s="422">
        <f>SUM(AA5:AA38)</f>
        <v>2</v>
      </c>
      <c r="Z39" s="423"/>
      <c r="AA39" s="424"/>
      <c r="AB39" s="449">
        <f>SUM(AD5:AD38)</f>
        <v>5</v>
      </c>
      <c r="AC39" s="450"/>
      <c r="AD39" s="451"/>
      <c r="AE39" s="101">
        <f>SUM(AE5:AE38)</f>
        <v>1</v>
      </c>
    </row>
    <row r="40" spans="1:31" ht="23.25" customHeight="1" thickBot="1" x14ac:dyDescent="0.25">
      <c r="A40" s="1" t="s">
        <v>144</v>
      </c>
      <c r="B40" s="15"/>
      <c r="C40" s="11"/>
      <c r="D40" s="187">
        <f>D39/34</f>
        <v>0.20588235294117646</v>
      </c>
      <c r="E40" s="188"/>
      <c r="F40" s="189"/>
      <c r="G40" s="190">
        <f>G39/34</f>
        <v>0.29411764705882354</v>
      </c>
      <c r="H40" s="191"/>
      <c r="I40" s="416">
        <f>I39/34</f>
        <v>8.8235294117647065E-2</v>
      </c>
      <c r="J40" s="418"/>
      <c r="K40" s="418"/>
      <c r="L40" s="191"/>
      <c r="M40" s="416">
        <f>M39/34</f>
        <v>0.20588235294117646</v>
      </c>
      <c r="N40" s="417"/>
      <c r="O40" s="192">
        <f>O39/34</f>
        <v>0</v>
      </c>
      <c r="P40" s="193"/>
      <c r="Q40" s="194">
        <f>Q39/34</f>
        <v>0.5</v>
      </c>
      <c r="R40" s="195"/>
      <c r="S40" s="196"/>
      <c r="T40" s="197">
        <f>T39/34</f>
        <v>0.41176470588235292</v>
      </c>
      <c r="U40" s="198"/>
      <c r="V40" s="199"/>
      <c r="W40" s="79">
        <f>W39/34</f>
        <v>0.44117647058823528</v>
      </c>
      <c r="X40" s="80">
        <f>X39/34</f>
        <v>0.29411764705882354</v>
      </c>
      <c r="Y40" s="426">
        <f>Y39/34</f>
        <v>5.8823529411764705E-2</v>
      </c>
      <c r="Z40" s="427"/>
      <c r="AA40" s="428"/>
      <c r="AB40" s="419">
        <f>AB39/34</f>
        <v>0.14705882352941177</v>
      </c>
      <c r="AC40" s="420"/>
      <c r="AD40" s="421"/>
      <c r="AE40" s="102">
        <f>AE39/34</f>
        <v>2.9411764705882353E-2</v>
      </c>
    </row>
    <row r="41" spans="1:31" x14ac:dyDescent="0.2">
      <c r="A41" s="10" t="s">
        <v>32</v>
      </c>
      <c r="B41" s="10"/>
      <c r="C41" s="10"/>
      <c r="D41" s="51"/>
      <c r="E41" s="51"/>
      <c r="F41" s="52"/>
      <c r="G41" s="51"/>
      <c r="H41" s="51"/>
      <c r="I41" s="51"/>
      <c r="J41" s="51"/>
      <c r="K41" s="51"/>
      <c r="L41" s="52"/>
      <c r="M41" s="51"/>
      <c r="N41" s="51"/>
      <c r="O41" s="52"/>
      <c r="P41" s="51"/>
      <c r="Q41" s="51"/>
      <c r="R41" s="52"/>
      <c r="S41" s="52"/>
      <c r="T41" s="52"/>
    </row>
    <row r="42" spans="1:31" ht="18.75" customHeight="1" x14ac:dyDescent="0.2">
      <c r="A42" s="2"/>
      <c r="D42" s="50"/>
      <c r="E42" s="50"/>
      <c r="F42" s="45"/>
      <c r="G42" s="50"/>
      <c r="H42" s="50"/>
      <c r="I42" s="50"/>
      <c r="J42" s="50"/>
      <c r="K42" s="50"/>
      <c r="L42" s="45"/>
      <c r="M42" s="45"/>
      <c r="N42" s="45"/>
      <c r="O42" s="45"/>
      <c r="P42" s="45"/>
      <c r="Q42" s="45"/>
      <c r="R42" s="45"/>
      <c r="S42" s="45"/>
      <c r="T42" s="45"/>
    </row>
  </sheetData>
  <mergeCells count="34">
    <mergeCell ref="AE2:AE4"/>
    <mergeCell ref="M3:N3"/>
    <mergeCell ref="M39:N39"/>
    <mergeCell ref="G2:N2"/>
    <mergeCell ref="I3:L3"/>
    <mergeCell ref="I39:L39"/>
    <mergeCell ref="AB2:AD3"/>
    <mergeCell ref="AB39:AD39"/>
    <mergeCell ref="Q39:S39"/>
    <mergeCell ref="Q2:S3"/>
    <mergeCell ref="T2:V3"/>
    <mergeCell ref="W2:W4"/>
    <mergeCell ref="X2:X4"/>
    <mergeCell ref="Y2:AA3"/>
    <mergeCell ref="O2:P3"/>
    <mergeCell ref="G3:H3"/>
    <mergeCell ref="AB40:AD40"/>
    <mergeCell ref="T39:V39"/>
    <mergeCell ref="Y39:AA39"/>
    <mergeCell ref="T40:V40"/>
    <mergeCell ref="Y40:AA40"/>
    <mergeCell ref="G40:H40"/>
    <mergeCell ref="O40:P40"/>
    <mergeCell ref="Q40:S40"/>
    <mergeCell ref="D39:F39"/>
    <mergeCell ref="G39:H39"/>
    <mergeCell ref="O39:P39"/>
    <mergeCell ref="M40:N40"/>
    <mergeCell ref="I40:L40"/>
    <mergeCell ref="A2:A4"/>
    <mergeCell ref="B2:B4"/>
    <mergeCell ref="C2:C4"/>
    <mergeCell ref="D2:F3"/>
    <mergeCell ref="D40:F40"/>
  </mergeCells>
  <pageMargins left="0.7" right="0.7" top="0.78740157499999996" bottom="0.78740157499999996" header="0.3" footer="0.3"/>
  <pageSetup paperSize="9" scale="4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-0.499984740745262"/>
    <pageSetUpPr fitToPage="1"/>
  </sheetPr>
  <dimension ref="A1:AE65"/>
  <sheetViews>
    <sheetView showGridLines="0" zoomScale="80" zoomScaleNormal="80" workbookViewId="0">
      <selection activeCell="A2" sqref="A2:A4"/>
    </sheetView>
  </sheetViews>
  <sheetFormatPr defaultRowHeight="12.75" x14ac:dyDescent="0.2"/>
  <cols>
    <col min="1" max="1" width="25" customWidth="1"/>
    <col min="2" max="2" width="9.85546875" customWidth="1"/>
    <col min="3" max="3" width="10.42578125" customWidth="1"/>
    <col min="4" max="4" width="8" customWidth="1"/>
    <col min="5" max="5" width="9.85546875" customWidth="1"/>
    <col min="6" max="6" width="9.140625" customWidth="1"/>
    <col min="7" max="7" width="10.140625" customWidth="1"/>
    <col min="8" max="11" width="11.28515625" customWidth="1"/>
    <col min="12" max="12" width="10.28515625" customWidth="1"/>
    <col min="13" max="13" width="8.28515625" customWidth="1"/>
    <col min="14" max="14" width="9.140625" customWidth="1"/>
    <col min="15" max="15" width="9.28515625" customWidth="1"/>
    <col min="16" max="16" width="12.5703125" customWidth="1"/>
    <col min="17" max="17" width="9.5703125" customWidth="1"/>
    <col min="18" max="18" width="9.42578125" customWidth="1"/>
    <col min="19" max="19" width="10.5703125" customWidth="1"/>
    <col min="20" max="20" width="12.140625" customWidth="1"/>
    <col min="24" max="24" width="11.85546875" customWidth="1"/>
  </cols>
  <sheetData>
    <row r="1" spans="1:31" ht="20.25" customHeight="1" thickBot="1" x14ac:dyDescent="0.25">
      <c r="A1" s="94" t="s">
        <v>145</v>
      </c>
    </row>
    <row r="2" spans="1:31" ht="36.75" customHeight="1" x14ac:dyDescent="0.2">
      <c r="A2" s="252" t="s">
        <v>39</v>
      </c>
      <c r="B2" s="254" t="s">
        <v>2</v>
      </c>
      <c r="C2" s="413" t="s">
        <v>40</v>
      </c>
      <c r="D2" s="256" t="s">
        <v>3</v>
      </c>
      <c r="E2" s="257"/>
      <c r="F2" s="258"/>
      <c r="G2" s="316" t="s">
        <v>4</v>
      </c>
      <c r="H2" s="317"/>
      <c r="I2" s="317"/>
      <c r="J2" s="317"/>
      <c r="K2" s="317"/>
      <c r="L2" s="317"/>
      <c r="M2" s="317"/>
      <c r="N2" s="318"/>
      <c r="O2" s="262" t="s">
        <v>41</v>
      </c>
      <c r="P2" s="263"/>
      <c r="Q2" s="266" t="s">
        <v>6</v>
      </c>
      <c r="R2" s="267"/>
      <c r="S2" s="268"/>
      <c r="T2" s="272" t="s">
        <v>7</v>
      </c>
      <c r="U2" s="273"/>
      <c r="V2" s="274"/>
      <c r="W2" s="436" t="s">
        <v>42</v>
      </c>
      <c r="X2" s="440" t="s">
        <v>43</v>
      </c>
      <c r="Y2" s="282" t="s">
        <v>108</v>
      </c>
      <c r="Z2" s="283"/>
      <c r="AA2" s="284"/>
      <c r="AB2" s="443" t="s">
        <v>44</v>
      </c>
      <c r="AC2" s="444"/>
      <c r="AD2" s="445"/>
      <c r="AE2" s="429" t="s">
        <v>45</v>
      </c>
    </row>
    <row r="3" spans="1:31" ht="64.5" customHeight="1" x14ac:dyDescent="0.2">
      <c r="A3" s="253"/>
      <c r="B3" s="255"/>
      <c r="C3" s="414"/>
      <c r="D3" s="259"/>
      <c r="E3" s="260"/>
      <c r="F3" s="261"/>
      <c r="G3" s="288" t="s">
        <v>46</v>
      </c>
      <c r="H3" s="289"/>
      <c r="I3" s="432" t="s">
        <v>47</v>
      </c>
      <c r="J3" s="307"/>
      <c r="K3" s="307"/>
      <c r="L3" s="289"/>
      <c r="M3" s="432" t="s">
        <v>48</v>
      </c>
      <c r="N3" s="433"/>
      <c r="O3" s="264"/>
      <c r="P3" s="265"/>
      <c r="Q3" s="269"/>
      <c r="R3" s="270"/>
      <c r="S3" s="271"/>
      <c r="T3" s="275"/>
      <c r="U3" s="276"/>
      <c r="V3" s="277"/>
      <c r="W3" s="437"/>
      <c r="X3" s="441"/>
      <c r="Y3" s="285"/>
      <c r="Z3" s="286"/>
      <c r="AA3" s="287"/>
      <c r="AB3" s="446"/>
      <c r="AC3" s="447"/>
      <c r="AD3" s="448"/>
      <c r="AE3" s="430"/>
    </row>
    <row r="4" spans="1:31" ht="84.75" customHeight="1" thickBot="1" x14ac:dyDescent="0.25">
      <c r="A4" s="412"/>
      <c r="B4" s="425"/>
      <c r="C4" s="415"/>
      <c r="D4" s="56" t="s">
        <v>49</v>
      </c>
      <c r="E4" s="57" t="s">
        <v>50</v>
      </c>
      <c r="F4" s="58" t="s">
        <v>51</v>
      </c>
      <c r="G4" s="135" t="s">
        <v>13</v>
      </c>
      <c r="H4" s="136" t="s">
        <v>51</v>
      </c>
      <c r="I4" s="151" t="s">
        <v>52</v>
      </c>
      <c r="J4" s="151" t="s">
        <v>53</v>
      </c>
      <c r="K4" s="151" t="s">
        <v>50</v>
      </c>
      <c r="L4" s="136" t="s">
        <v>51</v>
      </c>
      <c r="M4" s="137" t="s">
        <v>54</v>
      </c>
      <c r="N4" s="138" t="s">
        <v>51</v>
      </c>
      <c r="O4" s="59" t="s">
        <v>50</v>
      </c>
      <c r="P4" s="60" t="s">
        <v>51</v>
      </c>
      <c r="Q4" s="61" t="s">
        <v>55</v>
      </c>
      <c r="R4" s="62" t="s">
        <v>56</v>
      </c>
      <c r="S4" s="63" t="s">
        <v>51</v>
      </c>
      <c r="T4" s="64" t="s">
        <v>55</v>
      </c>
      <c r="U4" s="65" t="s">
        <v>57</v>
      </c>
      <c r="V4" s="66" t="s">
        <v>51</v>
      </c>
      <c r="W4" s="438"/>
      <c r="X4" s="442" t="s">
        <v>9</v>
      </c>
      <c r="Y4" s="112" t="s">
        <v>55</v>
      </c>
      <c r="Z4" s="113" t="s">
        <v>58</v>
      </c>
      <c r="AA4" s="114" t="s">
        <v>51</v>
      </c>
      <c r="AB4" s="67" t="s">
        <v>55</v>
      </c>
      <c r="AC4" s="68" t="s">
        <v>59</v>
      </c>
      <c r="AD4" s="69" t="s">
        <v>51</v>
      </c>
      <c r="AE4" s="431" t="s">
        <v>9</v>
      </c>
    </row>
    <row r="5" spans="1:31" ht="14.25" customHeight="1" x14ac:dyDescent="0.2">
      <c r="A5" s="84" t="s">
        <v>16</v>
      </c>
      <c r="B5" s="6">
        <v>112754</v>
      </c>
      <c r="C5" s="12">
        <f t="shared" ref="C5:C36" si="0">F5+H5+L5+N5+S5+V5+W5+AA5+AD5+AE5+SUM(P5)+SUM(X5)</f>
        <v>8</v>
      </c>
      <c r="D5" s="16">
        <v>50</v>
      </c>
      <c r="E5" s="17">
        <v>59</v>
      </c>
      <c r="F5" s="18">
        <v>1</v>
      </c>
      <c r="G5" s="139">
        <v>35.225113166716923</v>
      </c>
      <c r="H5" s="140">
        <v>1</v>
      </c>
      <c r="I5" s="160">
        <v>225508</v>
      </c>
      <c r="J5" s="160">
        <v>338262</v>
      </c>
      <c r="K5" s="160">
        <v>1393752</v>
      </c>
      <c r="L5" s="140">
        <v>0</v>
      </c>
      <c r="M5" s="141">
        <v>9.2338187558756228</v>
      </c>
      <c r="N5" s="142">
        <v>1</v>
      </c>
      <c r="O5" s="7">
        <v>45.124784930024653</v>
      </c>
      <c r="P5" s="53">
        <v>0</v>
      </c>
      <c r="Q5" s="19">
        <v>120</v>
      </c>
      <c r="R5" s="20">
        <v>350</v>
      </c>
      <c r="S5" s="21">
        <v>1</v>
      </c>
      <c r="T5" s="22">
        <v>20</v>
      </c>
      <c r="U5" s="23">
        <v>68</v>
      </c>
      <c r="V5" s="24">
        <v>1</v>
      </c>
      <c r="W5" s="46">
        <v>1</v>
      </c>
      <c r="X5" s="47">
        <v>1</v>
      </c>
      <c r="Y5" s="115">
        <v>48</v>
      </c>
      <c r="Z5" s="116">
        <v>29.58</v>
      </c>
      <c r="AA5" s="117">
        <v>0</v>
      </c>
      <c r="AB5" s="70">
        <v>600</v>
      </c>
      <c r="AC5" s="71">
        <v>1537</v>
      </c>
      <c r="AD5" s="72">
        <v>1</v>
      </c>
      <c r="AE5" s="98">
        <v>0</v>
      </c>
    </row>
    <row r="6" spans="1:31" ht="14.25" customHeight="1" x14ac:dyDescent="0.2">
      <c r="A6" s="85" t="s">
        <v>146</v>
      </c>
      <c r="B6" s="3">
        <v>2993</v>
      </c>
      <c r="C6" s="9">
        <f t="shared" si="0"/>
        <v>8</v>
      </c>
      <c r="D6" s="25">
        <v>15</v>
      </c>
      <c r="E6" s="26">
        <v>24</v>
      </c>
      <c r="F6" s="27">
        <v>1</v>
      </c>
      <c r="G6" s="143">
        <v>23.387905111927832</v>
      </c>
      <c r="H6" s="144">
        <v>0</v>
      </c>
      <c r="I6" s="161">
        <v>5986</v>
      </c>
      <c r="J6" s="161">
        <v>8979</v>
      </c>
      <c r="K6" s="161">
        <v>18541</v>
      </c>
      <c r="L6" s="144">
        <v>0</v>
      </c>
      <c r="M6" s="145">
        <v>5.7300367524223192</v>
      </c>
      <c r="N6" s="146">
        <v>0</v>
      </c>
      <c r="O6" s="5">
        <v>132.97694620781826</v>
      </c>
      <c r="P6" s="54">
        <v>1</v>
      </c>
      <c r="Q6" s="28">
        <v>9</v>
      </c>
      <c r="R6" s="29">
        <v>22</v>
      </c>
      <c r="S6" s="30">
        <v>1</v>
      </c>
      <c r="T6" s="31">
        <v>2</v>
      </c>
      <c r="U6" s="32">
        <v>7</v>
      </c>
      <c r="V6" s="33">
        <v>1</v>
      </c>
      <c r="W6" s="48">
        <v>1</v>
      </c>
      <c r="X6" s="34">
        <v>1</v>
      </c>
      <c r="Y6" s="118">
        <v>48</v>
      </c>
      <c r="Z6" s="119">
        <v>100</v>
      </c>
      <c r="AA6" s="120">
        <v>1</v>
      </c>
      <c r="AB6" s="73">
        <v>20</v>
      </c>
      <c r="AC6" s="74">
        <v>30</v>
      </c>
      <c r="AD6" s="75">
        <v>1</v>
      </c>
      <c r="AE6" s="99">
        <v>0</v>
      </c>
    </row>
    <row r="7" spans="1:31" ht="14.25" customHeight="1" x14ac:dyDescent="0.2">
      <c r="A7" s="85" t="s">
        <v>147</v>
      </c>
      <c r="B7" s="3">
        <v>7222</v>
      </c>
      <c r="C7" s="9">
        <f t="shared" si="0"/>
        <v>3</v>
      </c>
      <c r="D7" s="25">
        <v>28</v>
      </c>
      <c r="E7" s="26">
        <v>21</v>
      </c>
      <c r="F7" s="27">
        <v>0</v>
      </c>
      <c r="G7" s="143">
        <v>9.676266962060371</v>
      </c>
      <c r="H7" s="144">
        <v>0</v>
      </c>
      <c r="I7" s="161">
        <v>14444</v>
      </c>
      <c r="J7" s="161">
        <v>21666</v>
      </c>
      <c r="K7" s="161">
        <v>9133</v>
      </c>
      <c r="L7" s="144">
        <v>0</v>
      </c>
      <c r="M7" s="145">
        <v>2.547770700636943</v>
      </c>
      <c r="N7" s="146">
        <v>0</v>
      </c>
      <c r="O7" s="5">
        <v>14.538908889504293</v>
      </c>
      <c r="P7" s="54">
        <v>0</v>
      </c>
      <c r="Q7" s="28">
        <v>20</v>
      </c>
      <c r="R7" s="29">
        <v>2</v>
      </c>
      <c r="S7" s="30">
        <v>0</v>
      </c>
      <c r="T7" s="31">
        <v>5</v>
      </c>
      <c r="U7" s="32">
        <v>1</v>
      </c>
      <c r="V7" s="33">
        <v>0</v>
      </c>
      <c r="W7" s="48">
        <v>1</v>
      </c>
      <c r="X7" s="34">
        <v>1</v>
      </c>
      <c r="Y7" s="118">
        <v>48</v>
      </c>
      <c r="Z7" s="119">
        <v>100</v>
      </c>
      <c r="AA7" s="120">
        <v>1</v>
      </c>
      <c r="AB7" s="73">
        <v>80</v>
      </c>
      <c r="AC7" s="74">
        <v>46</v>
      </c>
      <c r="AD7" s="75">
        <v>0</v>
      </c>
      <c r="AE7" s="99">
        <v>0</v>
      </c>
    </row>
    <row r="8" spans="1:31" ht="14.25" customHeight="1" x14ac:dyDescent="0.2">
      <c r="A8" s="85" t="s">
        <v>148</v>
      </c>
      <c r="B8" s="3">
        <v>2877</v>
      </c>
      <c r="C8" s="9">
        <f t="shared" si="0"/>
        <v>3</v>
      </c>
      <c r="D8" s="25">
        <v>15</v>
      </c>
      <c r="E8" s="26">
        <v>10</v>
      </c>
      <c r="F8" s="27">
        <v>0</v>
      </c>
      <c r="G8" s="143">
        <v>27.661800486618006</v>
      </c>
      <c r="H8" s="144">
        <v>0</v>
      </c>
      <c r="I8" s="161">
        <v>5754</v>
      </c>
      <c r="J8" s="161">
        <v>8631</v>
      </c>
      <c r="K8" s="161">
        <v>12883</v>
      </c>
      <c r="L8" s="144">
        <v>0</v>
      </c>
      <c r="M8" s="145">
        <v>9.9756690997566917</v>
      </c>
      <c r="N8" s="146">
        <v>1</v>
      </c>
      <c r="O8" s="5">
        <v>54.223149113660064</v>
      </c>
      <c r="P8" s="54">
        <v>0</v>
      </c>
      <c r="Q8" s="28">
        <v>9</v>
      </c>
      <c r="R8" s="29">
        <v>8</v>
      </c>
      <c r="S8" s="30">
        <v>0</v>
      </c>
      <c r="T8" s="31">
        <v>2</v>
      </c>
      <c r="U8" s="32">
        <v>1</v>
      </c>
      <c r="V8" s="33">
        <v>0</v>
      </c>
      <c r="W8" s="48">
        <v>1</v>
      </c>
      <c r="X8" s="34">
        <v>1</v>
      </c>
      <c r="Y8" s="118">
        <v>48</v>
      </c>
      <c r="Z8" s="119">
        <v>0</v>
      </c>
      <c r="AA8" s="120">
        <v>0</v>
      </c>
      <c r="AB8" s="73">
        <v>20</v>
      </c>
      <c r="AC8" s="74">
        <v>8</v>
      </c>
      <c r="AD8" s="75">
        <v>0</v>
      </c>
      <c r="AE8" s="99">
        <v>0</v>
      </c>
    </row>
    <row r="9" spans="1:31" ht="14.25" customHeight="1" x14ac:dyDescent="0.2">
      <c r="A9" s="85" t="s">
        <v>149</v>
      </c>
      <c r="B9" s="3">
        <v>2960</v>
      </c>
      <c r="C9" s="9">
        <f t="shared" si="0"/>
        <v>6</v>
      </c>
      <c r="D9" s="25">
        <v>15</v>
      </c>
      <c r="E9" s="26">
        <v>20</v>
      </c>
      <c r="F9" s="27">
        <v>1</v>
      </c>
      <c r="G9" s="143">
        <v>28.090202702702701</v>
      </c>
      <c r="H9" s="144">
        <v>0</v>
      </c>
      <c r="I9" s="161">
        <v>5920</v>
      </c>
      <c r="J9" s="161">
        <v>8880</v>
      </c>
      <c r="K9" s="161">
        <v>12651</v>
      </c>
      <c r="L9" s="144">
        <v>0</v>
      </c>
      <c r="M9" s="145">
        <v>9.0371621621621632</v>
      </c>
      <c r="N9" s="146">
        <v>1</v>
      </c>
      <c r="O9" s="5">
        <v>30.405405405405407</v>
      </c>
      <c r="P9" s="54">
        <v>0</v>
      </c>
      <c r="Q9" s="28">
        <v>9</v>
      </c>
      <c r="R9" s="29">
        <v>14</v>
      </c>
      <c r="S9" s="30">
        <v>1</v>
      </c>
      <c r="T9" s="31">
        <v>2</v>
      </c>
      <c r="U9" s="32">
        <v>2</v>
      </c>
      <c r="V9" s="33">
        <v>1</v>
      </c>
      <c r="W9" s="48">
        <v>1</v>
      </c>
      <c r="X9" s="34">
        <v>1</v>
      </c>
      <c r="Y9" s="118">
        <v>48</v>
      </c>
      <c r="Z9" s="119">
        <v>0</v>
      </c>
      <c r="AA9" s="120">
        <v>0</v>
      </c>
      <c r="AB9" s="73">
        <v>20</v>
      </c>
      <c r="AC9" s="74">
        <v>10</v>
      </c>
      <c r="AD9" s="75">
        <v>0</v>
      </c>
      <c r="AE9" s="99">
        <v>0</v>
      </c>
    </row>
    <row r="10" spans="1:31" ht="14.25" customHeight="1" x14ac:dyDescent="0.2">
      <c r="A10" s="85" t="s">
        <v>150</v>
      </c>
      <c r="B10" s="3">
        <v>8176</v>
      </c>
      <c r="C10" s="9">
        <f t="shared" si="0"/>
        <v>3</v>
      </c>
      <c r="D10" s="25">
        <v>28</v>
      </c>
      <c r="E10" s="26">
        <v>24</v>
      </c>
      <c r="F10" s="27">
        <v>0</v>
      </c>
      <c r="G10" s="143">
        <v>22.643835616438356</v>
      </c>
      <c r="H10" s="144">
        <v>0</v>
      </c>
      <c r="I10" s="161">
        <v>16352</v>
      </c>
      <c r="J10" s="161">
        <v>24528</v>
      </c>
      <c r="K10" s="161">
        <v>23808</v>
      </c>
      <c r="L10" s="144">
        <v>1</v>
      </c>
      <c r="M10" s="145">
        <v>4.2991682974559691</v>
      </c>
      <c r="N10" s="146">
        <v>0</v>
      </c>
      <c r="O10" s="5">
        <v>26.174168297455967</v>
      </c>
      <c r="P10" s="54">
        <v>0</v>
      </c>
      <c r="Q10" s="28">
        <v>20</v>
      </c>
      <c r="R10" s="29">
        <v>11</v>
      </c>
      <c r="S10" s="30">
        <v>0</v>
      </c>
      <c r="T10" s="31">
        <v>5</v>
      </c>
      <c r="U10" s="32">
        <v>3</v>
      </c>
      <c r="V10" s="33">
        <v>0</v>
      </c>
      <c r="W10" s="48">
        <v>1</v>
      </c>
      <c r="X10" s="34">
        <v>1</v>
      </c>
      <c r="Y10" s="118">
        <v>48</v>
      </c>
      <c r="Z10" s="119">
        <v>0</v>
      </c>
      <c r="AA10" s="120">
        <v>0</v>
      </c>
      <c r="AB10" s="73">
        <v>80</v>
      </c>
      <c r="AC10" s="74">
        <v>56</v>
      </c>
      <c r="AD10" s="75">
        <v>0</v>
      </c>
      <c r="AE10" s="99">
        <v>0</v>
      </c>
    </row>
    <row r="11" spans="1:31" ht="14.25" customHeight="1" x14ac:dyDescent="0.2">
      <c r="A11" s="85" t="s">
        <v>151</v>
      </c>
      <c r="B11" s="3">
        <v>1082</v>
      </c>
      <c r="C11" s="9">
        <f t="shared" si="0"/>
        <v>6</v>
      </c>
      <c r="D11" s="25">
        <v>15</v>
      </c>
      <c r="E11" s="26">
        <v>32</v>
      </c>
      <c r="F11" s="27">
        <v>1</v>
      </c>
      <c r="G11" s="143">
        <v>9.2421441774491679</v>
      </c>
      <c r="H11" s="144">
        <v>0</v>
      </c>
      <c r="I11" s="161">
        <v>2164</v>
      </c>
      <c r="J11" s="161">
        <v>3246</v>
      </c>
      <c r="K11" s="161">
        <v>3903</v>
      </c>
      <c r="L11" s="144">
        <v>0</v>
      </c>
      <c r="M11" s="145">
        <v>3.6968576709796674</v>
      </c>
      <c r="N11" s="146">
        <v>0</v>
      </c>
      <c r="O11" s="5">
        <v>73.937153419593358</v>
      </c>
      <c r="P11" s="54">
        <v>1</v>
      </c>
      <c r="Q11" s="28">
        <v>9</v>
      </c>
      <c r="R11" s="29">
        <v>11</v>
      </c>
      <c r="S11" s="30">
        <v>1</v>
      </c>
      <c r="T11" s="31">
        <v>2</v>
      </c>
      <c r="U11" s="32">
        <v>2</v>
      </c>
      <c r="V11" s="33">
        <v>1</v>
      </c>
      <c r="W11" s="48">
        <v>1</v>
      </c>
      <c r="X11" s="34">
        <v>1</v>
      </c>
      <c r="Y11" s="118">
        <v>48</v>
      </c>
      <c r="Z11" s="119">
        <v>0</v>
      </c>
      <c r="AA11" s="120">
        <v>0</v>
      </c>
      <c r="AB11" s="73">
        <v>20</v>
      </c>
      <c r="AC11" s="74">
        <v>4</v>
      </c>
      <c r="AD11" s="75">
        <v>0</v>
      </c>
      <c r="AE11" s="99">
        <v>0</v>
      </c>
    </row>
    <row r="12" spans="1:31" ht="14.25" customHeight="1" x14ac:dyDescent="0.2">
      <c r="A12" s="85" t="s">
        <v>152</v>
      </c>
      <c r="B12" s="3">
        <v>5768</v>
      </c>
      <c r="C12" s="9">
        <f t="shared" si="0"/>
        <v>3</v>
      </c>
      <c r="D12" s="25">
        <v>28</v>
      </c>
      <c r="E12" s="26">
        <v>26</v>
      </c>
      <c r="F12" s="27">
        <v>0</v>
      </c>
      <c r="G12" s="143">
        <v>17.06882801664355</v>
      </c>
      <c r="H12" s="144">
        <v>0</v>
      </c>
      <c r="I12" s="161">
        <v>11536</v>
      </c>
      <c r="J12" s="161">
        <v>17304</v>
      </c>
      <c r="K12" s="161">
        <v>26239</v>
      </c>
      <c r="L12" s="144">
        <v>0</v>
      </c>
      <c r="M12" s="145">
        <v>3.8314840499306517</v>
      </c>
      <c r="N12" s="146">
        <v>0</v>
      </c>
      <c r="O12" s="5">
        <v>26.005547850208043</v>
      </c>
      <c r="P12" s="54">
        <v>0</v>
      </c>
      <c r="Q12" s="28">
        <v>20</v>
      </c>
      <c r="R12" s="29">
        <v>27</v>
      </c>
      <c r="S12" s="30">
        <v>1</v>
      </c>
      <c r="T12" s="31">
        <v>5</v>
      </c>
      <c r="U12" s="32">
        <v>1</v>
      </c>
      <c r="V12" s="33">
        <v>0</v>
      </c>
      <c r="W12" s="48">
        <v>1</v>
      </c>
      <c r="X12" s="34">
        <v>1</v>
      </c>
      <c r="Y12" s="118">
        <v>48</v>
      </c>
      <c r="Z12" s="119">
        <v>0</v>
      </c>
      <c r="AA12" s="120">
        <v>0</v>
      </c>
      <c r="AB12" s="73">
        <v>80</v>
      </c>
      <c r="AC12" s="74">
        <v>13</v>
      </c>
      <c r="AD12" s="75">
        <v>0</v>
      </c>
      <c r="AE12" s="99">
        <v>0</v>
      </c>
    </row>
    <row r="13" spans="1:31" ht="14.25" customHeight="1" x14ac:dyDescent="0.2">
      <c r="A13" s="85" t="s">
        <v>153</v>
      </c>
      <c r="B13" s="3">
        <v>3887</v>
      </c>
      <c r="C13" s="9">
        <f t="shared" si="0"/>
        <v>4</v>
      </c>
      <c r="D13" s="25">
        <v>23</v>
      </c>
      <c r="E13" s="26">
        <v>20</v>
      </c>
      <c r="F13" s="27">
        <v>0</v>
      </c>
      <c r="G13" s="143">
        <v>26.498585027013121</v>
      </c>
      <c r="H13" s="144">
        <v>0</v>
      </c>
      <c r="I13" s="161">
        <v>7774</v>
      </c>
      <c r="J13" s="161">
        <v>11661</v>
      </c>
      <c r="K13" s="161">
        <v>16970</v>
      </c>
      <c r="L13" s="144">
        <v>0</v>
      </c>
      <c r="M13" s="145">
        <v>7.3321327501929501</v>
      </c>
      <c r="N13" s="146">
        <v>1</v>
      </c>
      <c r="O13" s="5">
        <v>30.357602263956778</v>
      </c>
      <c r="P13" s="54">
        <v>0</v>
      </c>
      <c r="Q13" s="28">
        <v>10</v>
      </c>
      <c r="R13" s="29">
        <v>35</v>
      </c>
      <c r="S13" s="30">
        <v>1</v>
      </c>
      <c r="T13" s="31">
        <v>3</v>
      </c>
      <c r="U13" s="32">
        <v>2</v>
      </c>
      <c r="V13" s="33">
        <v>0</v>
      </c>
      <c r="W13" s="48">
        <v>1</v>
      </c>
      <c r="X13" s="34">
        <v>1</v>
      </c>
      <c r="Y13" s="118">
        <v>48</v>
      </c>
      <c r="Z13" s="119">
        <v>0</v>
      </c>
      <c r="AA13" s="120">
        <v>0</v>
      </c>
      <c r="AB13" s="73">
        <v>40</v>
      </c>
      <c r="AC13" s="74">
        <v>13</v>
      </c>
      <c r="AD13" s="75">
        <v>0</v>
      </c>
      <c r="AE13" s="99">
        <v>0</v>
      </c>
    </row>
    <row r="14" spans="1:31" ht="14.25" customHeight="1" x14ac:dyDescent="0.2">
      <c r="A14" s="85" t="s">
        <v>154</v>
      </c>
      <c r="B14" s="3">
        <v>2774</v>
      </c>
      <c r="C14" s="9">
        <f t="shared" si="0"/>
        <v>4</v>
      </c>
      <c r="D14" s="25">
        <v>15</v>
      </c>
      <c r="E14" s="26">
        <v>28</v>
      </c>
      <c r="F14" s="27">
        <v>1</v>
      </c>
      <c r="G14" s="143">
        <v>29.009372746935831</v>
      </c>
      <c r="H14" s="144">
        <v>0</v>
      </c>
      <c r="I14" s="161">
        <v>5548</v>
      </c>
      <c r="J14" s="161">
        <v>8322</v>
      </c>
      <c r="K14" s="161">
        <v>10231</v>
      </c>
      <c r="L14" s="144">
        <v>0</v>
      </c>
      <c r="M14" s="145">
        <v>8.2552271088680609</v>
      </c>
      <c r="N14" s="146">
        <v>1</v>
      </c>
      <c r="O14" s="5">
        <v>25.95529920692141</v>
      </c>
      <c r="P14" s="54">
        <v>0</v>
      </c>
      <c r="Q14" s="28">
        <v>9</v>
      </c>
      <c r="R14" s="29">
        <v>5</v>
      </c>
      <c r="S14" s="30">
        <v>0</v>
      </c>
      <c r="T14" s="31">
        <v>2</v>
      </c>
      <c r="U14" s="32">
        <v>1</v>
      </c>
      <c r="V14" s="33">
        <v>0</v>
      </c>
      <c r="W14" s="48">
        <v>1</v>
      </c>
      <c r="X14" s="34">
        <v>1</v>
      </c>
      <c r="Y14" s="118">
        <v>48</v>
      </c>
      <c r="Z14" s="119">
        <v>0</v>
      </c>
      <c r="AA14" s="120">
        <v>0</v>
      </c>
      <c r="AB14" s="73">
        <v>20</v>
      </c>
      <c r="AC14" s="74">
        <v>3</v>
      </c>
      <c r="AD14" s="75">
        <v>0</v>
      </c>
      <c r="AE14" s="99">
        <v>0</v>
      </c>
    </row>
    <row r="15" spans="1:31" ht="14.25" customHeight="1" x14ac:dyDescent="0.2">
      <c r="A15" s="85" t="s">
        <v>155</v>
      </c>
      <c r="B15" s="3">
        <v>8898</v>
      </c>
      <c r="C15" s="9">
        <f t="shared" si="0"/>
        <v>10</v>
      </c>
      <c r="D15" s="25">
        <v>28</v>
      </c>
      <c r="E15" s="26">
        <v>60</v>
      </c>
      <c r="F15" s="27">
        <v>1</v>
      </c>
      <c r="G15" s="143">
        <v>30.037986064284109</v>
      </c>
      <c r="H15" s="144">
        <v>1</v>
      </c>
      <c r="I15" s="161">
        <v>17796</v>
      </c>
      <c r="J15" s="161">
        <v>26694</v>
      </c>
      <c r="K15" s="161">
        <v>18907</v>
      </c>
      <c r="L15" s="144">
        <v>1</v>
      </c>
      <c r="M15" s="145">
        <v>7.9624634749381888</v>
      </c>
      <c r="N15" s="146">
        <v>1</v>
      </c>
      <c r="O15" s="5">
        <v>47.201618341200273</v>
      </c>
      <c r="P15" s="54">
        <v>0</v>
      </c>
      <c r="Q15" s="28">
        <v>20</v>
      </c>
      <c r="R15" s="29">
        <v>62</v>
      </c>
      <c r="S15" s="30">
        <v>1</v>
      </c>
      <c r="T15" s="31">
        <v>5</v>
      </c>
      <c r="U15" s="32">
        <v>8</v>
      </c>
      <c r="V15" s="33">
        <v>1</v>
      </c>
      <c r="W15" s="48">
        <v>1</v>
      </c>
      <c r="X15" s="34">
        <v>1</v>
      </c>
      <c r="Y15" s="118">
        <v>48</v>
      </c>
      <c r="Z15" s="119">
        <v>33.33</v>
      </c>
      <c r="AA15" s="120">
        <v>0</v>
      </c>
      <c r="AB15" s="73">
        <v>80</v>
      </c>
      <c r="AC15" s="74">
        <v>392</v>
      </c>
      <c r="AD15" s="75">
        <v>1</v>
      </c>
      <c r="AE15" s="99">
        <v>1</v>
      </c>
    </row>
    <row r="16" spans="1:31" ht="14.25" customHeight="1" x14ac:dyDescent="0.2">
      <c r="A16" s="85" t="s">
        <v>156</v>
      </c>
      <c r="B16" s="3">
        <v>987</v>
      </c>
      <c r="C16" s="9">
        <f t="shared" si="0"/>
        <v>6</v>
      </c>
      <c r="D16" s="25">
        <v>5</v>
      </c>
      <c r="E16" s="26">
        <v>9</v>
      </c>
      <c r="F16" s="27">
        <v>1</v>
      </c>
      <c r="G16" s="143">
        <v>27.085106382978722</v>
      </c>
      <c r="H16" s="144">
        <v>0</v>
      </c>
      <c r="I16" s="161">
        <v>1974</v>
      </c>
      <c r="J16" s="161">
        <v>2961</v>
      </c>
      <c r="K16" s="161">
        <v>7709</v>
      </c>
      <c r="L16" s="144">
        <v>0</v>
      </c>
      <c r="M16" s="145">
        <v>3.5967578520770012</v>
      </c>
      <c r="N16" s="146">
        <v>0</v>
      </c>
      <c r="O16" s="5">
        <v>169.19959473150962</v>
      </c>
      <c r="P16" s="54" t="s">
        <v>69</v>
      </c>
      <c r="Q16" s="28">
        <v>6</v>
      </c>
      <c r="R16" s="29">
        <v>36</v>
      </c>
      <c r="S16" s="30">
        <v>1</v>
      </c>
      <c r="T16" s="31">
        <v>2</v>
      </c>
      <c r="U16" s="32">
        <v>4</v>
      </c>
      <c r="V16" s="33">
        <v>1</v>
      </c>
      <c r="W16" s="48">
        <v>1</v>
      </c>
      <c r="X16" s="34">
        <v>1</v>
      </c>
      <c r="Y16" s="118">
        <v>8</v>
      </c>
      <c r="Z16" s="119">
        <v>25</v>
      </c>
      <c r="AA16" s="120">
        <v>0</v>
      </c>
      <c r="AB16" s="73">
        <v>6</v>
      </c>
      <c r="AC16" s="74">
        <v>20</v>
      </c>
      <c r="AD16" s="75">
        <v>1</v>
      </c>
      <c r="AE16" s="99">
        <v>0</v>
      </c>
    </row>
    <row r="17" spans="1:31" ht="14.25" customHeight="1" x14ac:dyDescent="0.2">
      <c r="A17" s="85" t="s">
        <v>157</v>
      </c>
      <c r="B17" s="3">
        <v>1110</v>
      </c>
      <c r="C17" s="9">
        <f t="shared" si="0"/>
        <v>6</v>
      </c>
      <c r="D17" s="25">
        <v>15</v>
      </c>
      <c r="E17" s="26">
        <v>8</v>
      </c>
      <c r="F17" s="27">
        <v>0</v>
      </c>
      <c r="G17" s="143">
        <v>31.847747747747746</v>
      </c>
      <c r="H17" s="144">
        <v>1</v>
      </c>
      <c r="I17" s="161">
        <v>2220</v>
      </c>
      <c r="J17" s="161">
        <v>3330</v>
      </c>
      <c r="K17" s="161">
        <v>5294</v>
      </c>
      <c r="L17" s="144">
        <v>0</v>
      </c>
      <c r="M17" s="145">
        <v>7.2072072072072073</v>
      </c>
      <c r="N17" s="146">
        <v>1</v>
      </c>
      <c r="O17" s="5">
        <v>75.675675675675677</v>
      </c>
      <c r="P17" s="54">
        <v>1</v>
      </c>
      <c r="Q17" s="28">
        <v>9</v>
      </c>
      <c r="R17" s="29">
        <v>3</v>
      </c>
      <c r="S17" s="30">
        <v>0</v>
      </c>
      <c r="T17" s="31">
        <v>2</v>
      </c>
      <c r="U17" s="32">
        <v>2</v>
      </c>
      <c r="V17" s="33">
        <v>1</v>
      </c>
      <c r="W17" s="48">
        <v>1</v>
      </c>
      <c r="X17" s="34">
        <v>1</v>
      </c>
      <c r="Y17" s="118">
        <v>8</v>
      </c>
      <c r="Z17" s="119">
        <v>0</v>
      </c>
      <c r="AA17" s="120">
        <v>0</v>
      </c>
      <c r="AB17" s="73">
        <v>20</v>
      </c>
      <c r="AC17" s="74">
        <v>0</v>
      </c>
      <c r="AD17" s="75">
        <v>0</v>
      </c>
      <c r="AE17" s="99">
        <v>0</v>
      </c>
    </row>
    <row r="18" spans="1:31" ht="14.25" customHeight="1" x14ac:dyDescent="0.2">
      <c r="A18" s="85" t="s">
        <v>158</v>
      </c>
      <c r="B18" s="3">
        <v>730</v>
      </c>
      <c r="C18" s="9">
        <f t="shared" si="0"/>
        <v>6</v>
      </c>
      <c r="D18" s="25">
        <v>5</v>
      </c>
      <c r="E18" s="26">
        <v>8</v>
      </c>
      <c r="F18" s="27">
        <v>1</v>
      </c>
      <c r="G18" s="143">
        <v>21.208219178082192</v>
      </c>
      <c r="H18" s="144">
        <v>0</v>
      </c>
      <c r="I18" s="161">
        <v>1460</v>
      </c>
      <c r="J18" s="161">
        <v>2190</v>
      </c>
      <c r="K18" s="161">
        <v>3211</v>
      </c>
      <c r="L18" s="144">
        <v>0</v>
      </c>
      <c r="M18" s="145">
        <v>4.10958904109589</v>
      </c>
      <c r="N18" s="146">
        <v>0</v>
      </c>
      <c r="O18" s="5">
        <v>47.945205479452049</v>
      </c>
      <c r="P18" s="54" t="s">
        <v>69</v>
      </c>
      <c r="Q18" s="28">
        <v>6</v>
      </c>
      <c r="R18" s="29">
        <v>10</v>
      </c>
      <c r="S18" s="30">
        <v>1</v>
      </c>
      <c r="T18" s="31">
        <v>2</v>
      </c>
      <c r="U18" s="32">
        <v>2</v>
      </c>
      <c r="V18" s="33">
        <v>1</v>
      </c>
      <c r="W18" s="48">
        <v>1</v>
      </c>
      <c r="X18" s="34">
        <v>1</v>
      </c>
      <c r="Y18" s="118">
        <v>8</v>
      </c>
      <c r="Z18" s="119">
        <v>0</v>
      </c>
      <c r="AA18" s="120">
        <v>0</v>
      </c>
      <c r="AB18" s="73">
        <v>6</v>
      </c>
      <c r="AC18" s="74">
        <v>0</v>
      </c>
      <c r="AD18" s="75">
        <v>0</v>
      </c>
      <c r="AE18" s="99">
        <v>1</v>
      </c>
    </row>
    <row r="19" spans="1:31" ht="14.25" customHeight="1" x14ac:dyDescent="0.2">
      <c r="A19" s="85" t="s">
        <v>159</v>
      </c>
      <c r="B19" s="3">
        <v>969</v>
      </c>
      <c r="C19" s="9">
        <f t="shared" si="0"/>
        <v>3</v>
      </c>
      <c r="D19" s="25">
        <v>5</v>
      </c>
      <c r="E19" s="26">
        <v>2</v>
      </c>
      <c r="F19" s="27">
        <v>0</v>
      </c>
      <c r="G19" s="143">
        <v>15.539731682146543</v>
      </c>
      <c r="H19" s="144">
        <v>0</v>
      </c>
      <c r="I19" s="161">
        <v>1938</v>
      </c>
      <c r="J19" s="161">
        <v>2907</v>
      </c>
      <c r="K19" s="161">
        <v>3489</v>
      </c>
      <c r="L19" s="144">
        <v>0</v>
      </c>
      <c r="M19" s="145">
        <v>3.973168214654283</v>
      </c>
      <c r="N19" s="146">
        <v>0</v>
      </c>
      <c r="O19" s="5">
        <v>55.72755417956656</v>
      </c>
      <c r="P19" s="54" t="s">
        <v>69</v>
      </c>
      <c r="Q19" s="28">
        <v>6</v>
      </c>
      <c r="R19" s="29">
        <v>10</v>
      </c>
      <c r="S19" s="30">
        <v>1</v>
      </c>
      <c r="T19" s="31">
        <v>2</v>
      </c>
      <c r="U19" s="32">
        <v>1</v>
      </c>
      <c r="V19" s="33">
        <v>0</v>
      </c>
      <c r="W19" s="48">
        <v>1</v>
      </c>
      <c r="X19" s="34">
        <v>1</v>
      </c>
      <c r="Y19" s="118">
        <v>8</v>
      </c>
      <c r="Z19" s="119">
        <v>0</v>
      </c>
      <c r="AA19" s="120">
        <v>0</v>
      </c>
      <c r="AB19" s="73">
        <v>6</v>
      </c>
      <c r="AC19" s="74">
        <v>1</v>
      </c>
      <c r="AD19" s="75">
        <v>0</v>
      </c>
      <c r="AE19" s="99">
        <v>0</v>
      </c>
    </row>
    <row r="20" spans="1:31" ht="14.25" customHeight="1" x14ac:dyDescent="0.2">
      <c r="A20" s="85" t="s">
        <v>160</v>
      </c>
      <c r="B20" s="3">
        <v>118</v>
      </c>
      <c r="C20" s="9">
        <f t="shared" si="0"/>
        <v>4</v>
      </c>
      <c r="D20" s="25">
        <v>4</v>
      </c>
      <c r="E20" s="26">
        <v>2</v>
      </c>
      <c r="F20" s="27">
        <v>0</v>
      </c>
      <c r="G20" s="143">
        <v>62.076271186440678</v>
      </c>
      <c r="H20" s="144">
        <v>1</v>
      </c>
      <c r="I20" s="161">
        <v>236</v>
      </c>
      <c r="J20" s="161">
        <v>354</v>
      </c>
      <c r="K20" s="161">
        <v>1394</v>
      </c>
      <c r="L20" s="144">
        <v>0</v>
      </c>
      <c r="M20" s="145">
        <v>6.7796610169491522</v>
      </c>
      <c r="N20" s="146">
        <v>0</v>
      </c>
      <c r="O20" s="5">
        <v>237.28813559322035</v>
      </c>
      <c r="P20" s="54" t="s">
        <v>69</v>
      </c>
      <c r="Q20" s="28">
        <v>4</v>
      </c>
      <c r="R20" s="29">
        <v>4</v>
      </c>
      <c r="S20" s="30">
        <v>1</v>
      </c>
      <c r="T20" s="31">
        <v>1</v>
      </c>
      <c r="U20" s="32">
        <v>0</v>
      </c>
      <c r="V20" s="33">
        <v>0</v>
      </c>
      <c r="W20" s="48">
        <v>1</v>
      </c>
      <c r="X20" s="34" t="s">
        <v>69</v>
      </c>
      <c r="Y20" s="118">
        <v>8</v>
      </c>
      <c r="Z20" s="119">
        <v>0</v>
      </c>
      <c r="AA20" s="120">
        <v>0</v>
      </c>
      <c r="AB20" s="73">
        <v>4</v>
      </c>
      <c r="AC20" s="74">
        <v>0</v>
      </c>
      <c r="AD20" s="75">
        <v>0</v>
      </c>
      <c r="AE20" s="99">
        <v>1</v>
      </c>
    </row>
    <row r="21" spans="1:31" ht="14.25" customHeight="1" x14ac:dyDescent="0.2">
      <c r="A21" s="85" t="s">
        <v>161</v>
      </c>
      <c r="B21" s="3">
        <v>332</v>
      </c>
      <c r="C21" s="9">
        <f t="shared" si="0"/>
        <v>5</v>
      </c>
      <c r="D21" s="25">
        <v>4</v>
      </c>
      <c r="E21" s="26">
        <v>6</v>
      </c>
      <c r="F21" s="27">
        <v>1</v>
      </c>
      <c r="G21" s="143">
        <v>31.927710843373493</v>
      </c>
      <c r="H21" s="144">
        <v>1</v>
      </c>
      <c r="I21" s="161">
        <v>664</v>
      </c>
      <c r="J21" s="161">
        <v>996</v>
      </c>
      <c r="K21" s="161">
        <v>2910</v>
      </c>
      <c r="L21" s="144">
        <v>0</v>
      </c>
      <c r="M21" s="145">
        <v>17.921686746987952</v>
      </c>
      <c r="N21" s="146">
        <v>1</v>
      </c>
      <c r="O21" s="5">
        <v>69.277108433734938</v>
      </c>
      <c r="P21" s="54" t="s">
        <v>69</v>
      </c>
      <c r="Q21" s="28">
        <v>4</v>
      </c>
      <c r="R21" s="29">
        <v>3</v>
      </c>
      <c r="S21" s="30">
        <v>0</v>
      </c>
      <c r="T21" s="31">
        <v>1</v>
      </c>
      <c r="U21" s="32">
        <v>0</v>
      </c>
      <c r="V21" s="33">
        <v>0</v>
      </c>
      <c r="W21" s="48">
        <v>1</v>
      </c>
      <c r="X21" s="34" t="s">
        <v>69</v>
      </c>
      <c r="Y21" s="118">
        <v>8</v>
      </c>
      <c r="Z21" s="119">
        <v>100</v>
      </c>
      <c r="AA21" s="120">
        <v>1</v>
      </c>
      <c r="AB21" s="73">
        <v>4</v>
      </c>
      <c r="AC21" s="74">
        <v>0</v>
      </c>
      <c r="AD21" s="75">
        <v>0</v>
      </c>
      <c r="AE21" s="99">
        <v>0</v>
      </c>
    </row>
    <row r="22" spans="1:31" ht="14.25" customHeight="1" x14ac:dyDescent="0.2">
      <c r="A22" s="85" t="s">
        <v>162</v>
      </c>
      <c r="B22" s="3">
        <v>719</v>
      </c>
      <c r="C22" s="9">
        <f t="shared" si="0"/>
        <v>7</v>
      </c>
      <c r="D22" s="25">
        <v>5</v>
      </c>
      <c r="E22" s="26">
        <v>3</v>
      </c>
      <c r="F22" s="27">
        <v>0</v>
      </c>
      <c r="G22" s="143">
        <v>20.856745479833101</v>
      </c>
      <c r="H22" s="144">
        <v>0</v>
      </c>
      <c r="I22" s="161">
        <v>1438</v>
      </c>
      <c r="J22" s="161">
        <v>2157</v>
      </c>
      <c r="K22" s="161">
        <v>3205</v>
      </c>
      <c r="L22" s="144">
        <v>0</v>
      </c>
      <c r="M22" s="145">
        <v>4.2420027816411681</v>
      </c>
      <c r="N22" s="146">
        <v>0</v>
      </c>
      <c r="O22" s="5">
        <v>82.058414464534067</v>
      </c>
      <c r="P22" s="54" t="s">
        <v>69</v>
      </c>
      <c r="Q22" s="28">
        <v>6</v>
      </c>
      <c r="R22" s="29">
        <v>20</v>
      </c>
      <c r="S22" s="30">
        <v>1</v>
      </c>
      <c r="T22" s="31">
        <v>2</v>
      </c>
      <c r="U22" s="32">
        <v>3</v>
      </c>
      <c r="V22" s="33">
        <v>1</v>
      </c>
      <c r="W22" s="48">
        <v>1</v>
      </c>
      <c r="X22" s="34">
        <v>1</v>
      </c>
      <c r="Y22" s="118">
        <v>8</v>
      </c>
      <c r="Z22" s="119">
        <v>100</v>
      </c>
      <c r="AA22" s="120">
        <v>1</v>
      </c>
      <c r="AB22" s="73">
        <v>6</v>
      </c>
      <c r="AC22" s="74">
        <v>13</v>
      </c>
      <c r="AD22" s="75">
        <v>1</v>
      </c>
      <c r="AE22" s="99">
        <v>1</v>
      </c>
    </row>
    <row r="23" spans="1:31" ht="14.25" customHeight="1" x14ac:dyDescent="0.2">
      <c r="A23" s="85" t="s">
        <v>163</v>
      </c>
      <c r="B23" s="3">
        <v>1018</v>
      </c>
      <c r="C23" s="9">
        <f t="shared" si="0"/>
        <v>3</v>
      </c>
      <c r="D23" s="25">
        <v>15</v>
      </c>
      <c r="E23" s="26">
        <v>5</v>
      </c>
      <c r="F23" s="27">
        <v>0</v>
      </c>
      <c r="G23" s="143">
        <v>5.0559921414538307</v>
      </c>
      <c r="H23" s="144">
        <v>0</v>
      </c>
      <c r="I23" s="161">
        <v>2036</v>
      </c>
      <c r="J23" s="161">
        <v>3054</v>
      </c>
      <c r="K23" s="161">
        <v>4023</v>
      </c>
      <c r="L23" s="144">
        <v>0</v>
      </c>
      <c r="M23" s="145">
        <v>6.581532416502947</v>
      </c>
      <c r="N23" s="146">
        <v>0</v>
      </c>
      <c r="O23" s="5">
        <v>62.868369351669934</v>
      </c>
      <c r="P23" s="54">
        <v>1</v>
      </c>
      <c r="Q23" s="28">
        <v>9</v>
      </c>
      <c r="R23" s="29">
        <v>8</v>
      </c>
      <c r="S23" s="30">
        <v>0</v>
      </c>
      <c r="T23" s="31">
        <v>2</v>
      </c>
      <c r="U23" s="32">
        <v>1</v>
      </c>
      <c r="V23" s="33">
        <v>0</v>
      </c>
      <c r="W23" s="48">
        <v>1</v>
      </c>
      <c r="X23" s="34">
        <v>1</v>
      </c>
      <c r="Y23" s="118">
        <v>8</v>
      </c>
      <c r="Z23" s="119">
        <v>0</v>
      </c>
      <c r="AA23" s="120">
        <v>0</v>
      </c>
      <c r="AB23" s="73">
        <v>20</v>
      </c>
      <c r="AC23" s="74">
        <v>4</v>
      </c>
      <c r="AD23" s="75">
        <v>0</v>
      </c>
      <c r="AE23" s="99">
        <v>0</v>
      </c>
    </row>
    <row r="24" spans="1:31" ht="14.25" customHeight="1" x14ac:dyDescent="0.2">
      <c r="A24" s="85" t="s">
        <v>164</v>
      </c>
      <c r="B24" s="3">
        <v>571</v>
      </c>
      <c r="C24" s="9">
        <f t="shared" si="0"/>
        <v>3</v>
      </c>
      <c r="D24" s="25">
        <v>5</v>
      </c>
      <c r="E24" s="26">
        <v>2</v>
      </c>
      <c r="F24" s="27">
        <v>0</v>
      </c>
      <c r="G24" s="143">
        <v>12.273204903677758</v>
      </c>
      <c r="H24" s="144">
        <v>0</v>
      </c>
      <c r="I24" s="161">
        <v>1142</v>
      </c>
      <c r="J24" s="161">
        <v>1713</v>
      </c>
      <c r="K24" s="161">
        <v>2475</v>
      </c>
      <c r="L24" s="144">
        <v>0</v>
      </c>
      <c r="M24" s="145">
        <v>2.8021015761821366</v>
      </c>
      <c r="N24" s="146">
        <v>0</v>
      </c>
      <c r="O24" s="5">
        <v>140.10507880910683</v>
      </c>
      <c r="P24" s="54" t="s">
        <v>69</v>
      </c>
      <c r="Q24" s="28">
        <v>6</v>
      </c>
      <c r="R24" s="29">
        <v>6</v>
      </c>
      <c r="S24" s="30">
        <v>1</v>
      </c>
      <c r="T24" s="31">
        <v>2</v>
      </c>
      <c r="U24" s="32">
        <v>0</v>
      </c>
      <c r="V24" s="33">
        <v>0</v>
      </c>
      <c r="W24" s="48">
        <v>1</v>
      </c>
      <c r="X24" s="34">
        <v>1</v>
      </c>
      <c r="Y24" s="118">
        <v>8</v>
      </c>
      <c r="Z24" s="119">
        <v>0</v>
      </c>
      <c r="AA24" s="120">
        <v>0</v>
      </c>
      <c r="AB24" s="73">
        <v>6</v>
      </c>
      <c r="AC24" s="74">
        <v>4</v>
      </c>
      <c r="AD24" s="75">
        <v>0</v>
      </c>
      <c r="AE24" s="99">
        <v>0</v>
      </c>
    </row>
    <row r="25" spans="1:31" ht="14.25" customHeight="1" x14ac:dyDescent="0.2">
      <c r="A25" s="85" t="s">
        <v>165</v>
      </c>
      <c r="B25" s="3">
        <v>505</v>
      </c>
      <c r="C25" s="9">
        <f t="shared" si="0"/>
        <v>4</v>
      </c>
      <c r="D25" s="25">
        <v>5</v>
      </c>
      <c r="E25" s="26">
        <v>2</v>
      </c>
      <c r="F25" s="27">
        <v>0</v>
      </c>
      <c r="G25" s="143">
        <v>23.156435643564357</v>
      </c>
      <c r="H25" s="144">
        <v>0</v>
      </c>
      <c r="I25" s="161">
        <v>1010</v>
      </c>
      <c r="J25" s="161">
        <v>1515</v>
      </c>
      <c r="K25" s="161">
        <v>5650</v>
      </c>
      <c r="L25" s="144">
        <v>0</v>
      </c>
      <c r="M25" s="145">
        <v>2.9702970297029703</v>
      </c>
      <c r="N25" s="146">
        <v>0</v>
      </c>
      <c r="O25" s="5">
        <v>192.07920792079207</v>
      </c>
      <c r="P25" s="54" t="s">
        <v>69</v>
      </c>
      <c r="Q25" s="28">
        <v>6</v>
      </c>
      <c r="R25" s="29">
        <v>13</v>
      </c>
      <c r="S25" s="30">
        <v>1</v>
      </c>
      <c r="T25" s="31">
        <v>2</v>
      </c>
      <c r="U25" s="32">
        <v>4</v>
      </c>
      <c r="V25" s="33">
        <v>1</v>
      </c>
      <c r="W25" s="48">
        <v>1</v>
      </c>
      <c r="X25" s="34">
        <v>1</v>
      </c>
      <c r="Y25" s="118">
        <v>8</v>
      </c>
      <c r="Z25" s="119">
        <v>0</v>
      </c>
      <c r="AA25" s="120">
        <v>0</v>
      </c>
      <c r="AB25" s="73">
        <v>6</v>
      </c>
      <c r="AC25" s="74">
        <v>0</v>
      </c>
      <c r="AD25" s="75">
        <v>0</v>
      </c>
      <c r="AE25" s="99">
        <v>0</v>
      </c>
    </row>
    <row r="26" spans="1:31" ht="14.25" customHeight="1" x14ac:dyDescent="0.2">
      <c r="A26" s="85" t="s">
        <v>166</v>
      </c>
      <c r="B26" s="3">
        <v>285</v>
      </c>
      <c r="C26" s="9">
        <f t="shared" si="0"/>
        <v>4</v>
      </c>
      <c r="D26" s="25">
        <v>4</v>
      </c>
      <c r="E26" s="26">
        <v>3</v>
      </c>
      <c r="F26" s="27">
        <v>0</v>
      </c>
      <c r="G26" s="143">
        <v>23.056140350877193</v>
      </c>
      <c r="H26" s="144">
        <v>0</v>
      </c>
      <c r="I26" s="161">
        <v>570</v>
      </c>
      <c r="J26" s="161">
        <v>855</v>
      </c>
      <c r="K26" s="161">
        <v>2846</v>
      </c>
      <c r="L26" s="144">
        <v>0</v>
      </c>
      <c r="M26" s="145">
        <v>7.192982456140351</v>
      </c>
      <c r="N26" s="146">
        <v>1</v>
      </c>
      <c r="O26" s="5">
        <v>189.47368421052633</v>
      </c>
      <c r="P26" s="54" t="s">
        <v>69</v>
      </c>
      <c r="Q26" s="28">
        <v>4</v>
      </c>
      <c r="R26" s="29">
        <v>12</v>
      </c>
      <c r="S26" s="30">
        <v>1</v>
      </c>
      <c r="T26" s="31">
        <v>1</v>
      </c>
      <c r="U26" s="32">
        <v>1</v>
      </c>
      <c r="V26" s="33">
        <v>1</v>
      </c>
      <c r="W26" s="48">
        <v>1</v>
      </c>
      <c r="X26" s="34" t="s">
        <v>69</v>
      </c>
      <c r="Y26" s="118">
        <v>8</v>
      </c>
      <c r="Z26" s="119">
        <v>0</v>
      </c>
      <c r="AA26" s="120">
        <v>0</v>
      </c>
      <c r="AB26" s="73">
        <v>4</v>
      </c>
      <c r="AC26" s="74">
        <v>0</v>
      </c>
      <c r="AD26" s="75">
        <v>0</v>
      </c>
      <c r="AE26" s="99">
        <v>0</v>
      </c>
    </row>
    <row r="27" spans="1:31" ht="14.25" customHeight="1" x14ac:dyDescent="0.2">
      <c r="A27" s="85" t="s">
        <v>167</v>
      </c>
      <c r="B27" s="3">
        <v>235</v>
      </c>
      <c r="C27" s="9">
        <f t="shared" si="0"/>
        <v>5</v>
      </c>
      <c r="D27" s="25">
        <v>4</v>
      </c>
      <c r="E27" s="26">
        <v>2</v>
      </c>
      <c r="F27" s="27">
        <v>0</v>
      </c>
      <c r="G27" s="143">
        <v>93.851063829787236</v>
      </c>
      <c r="H27" s="144">
        <v>1</v>
      </c>
      <c r="I27" s="161">
        <v>470</v>
      </c>
      <c r="J27" s="161">
        <v>705</v>
      </c>
      <c r="K27" s="161">
        <v>2005</v>
      </c>
      <c r="L27" s="144">
        <v>0</v>
      </c>
      <c r="M27" s="145">
        <v>21.48936170212766</v>
      </c>
      <c r="N27" s="146">
        <v>1</v>
      </c>
      <c r="O27" s="5">
        <v>212.7659574468085</v>
      </c>
      <c r="P27" s="54" t="s">
        <v>69</v>
      </c>
      <c r="Q27" s="28">
        <v>4</v>
      </c>
      <c r="R27" s="29">
        <v>15</v>
      </c>
      <c r="S27" s="30">
        <v>1</v>
      </c>
      <c r="T27" s="31">
        <v>1</v>
      </c>
      <c r="U27" s="32">
        <v>0</v>
      </c>
      <c r="V27" s="33">
        <v>0</v>
      </c>
      <c r="W27" s="48">
        <v>1</v>
      </c>
      <c r="X27" s="34" t="s">
        <v>69</v>
      </c>
      <c r="Y27" s="118">
        <v>8</v>
      </c>
      <c r="Z27" s="119">
        <v>100</v>
      </c>
      <c r="AA27" s="120">
        <v>1</v>
      </c>
      <c r="AB27" s="73">
        <v>4</v>
      </c>
      <c r="AC27" s="74">
        <v>1</v>
      </c>
      <c r="AD27" s="75">
        <v>0</v>
      </c>
      <c r="AE27" s="99">
        <v>0</v>
      </c>
    </row>
    <row r="28" spans="1:31" ht="14.25" customHeight="1" x14ac:dyDescent="0.2">
      <c r="A28" s="85" t="s">
        <v>168</v>
      </c>
      <c r="B28" s="3">
        <v>246</v>
      </c>
      <c r="C28" s="9">
        <f t="shared" si="0"/>
        <v>2</v>
      </c>
      <c r="D28" s="25">
        <v>4</v>
      </c>
      <c r="E28" s="26">
        <v>1</v>
      </c>
      <c r="F28" s="27">
        <v>0</v>
      </c>
      <c r="G28" s="143">
        <v>16.247967479674795</v>
      </c>
      <c r="H28" s="144">
        <v>0</v>
      </c>
      <c r="I28" s="161">
        <v>492</v>
      </c>
      <c r="J28" s="161">
        <v>738</v>
      </c>
      <c r="K28" s="161">
        <v>2092</v>
      </c>
      <c r="L28" s="144">
        <v>0</v>
      </c>
      <c r="M28" s="145">
        <v>3.2520325203252036</v>
      </c>
      <c r="N28" s="146">
        <v>0</v>
      </c>
      <c r="O28" s="5">
        <v>73.170731707317074</v>
      </c>
      <c r="P28" s="54" t="s">
        <v>69</v>
      </c>
      <c r="Q28" s="28">
        <v>4</v>
      </c>
      <c r="R28" s="29">
        <v>2</v>
      </c>
      <c r="S28" s="30">
        <v>0</v>
      </c>
      <c r="T28" s="31">
        <v>1</v>
      </c>
      <c r="U28" s="32">
        <v>1</v>
      </c>
      <c r="V28" s="33">
        <v>1</v>
      </c>
      <c r="W28" s="48">
        <v>1</v>
      </c>
      <c r="X28" s="34" t="s">
        <v>69</v>
      </c>
      <c r="Y28" s="118">
        <v>8</v>
      </c>
      <c r="Z28" s="119">
        <v>0</v>
      </c>
      <c r="AA28" s="120">
        <v>0</v>
      </c>
      <c r="AB28" s="73">
        <v>4</v>
      </c>
      <c r="AC28" s="74">
        <v>0</v>
      </c>
      <c r="AD28" s="75">
        <v>0</v>
      </c>
      <c r="AE28" s="99">
        <v>0</v>
      </c>
    </row>
    <row r="29" spans="1:31" ht="14.25" customHeight="1" x14ac:dyDescent="0.2">
      <c r="A29" s="85" t="s">
        <v>169</v>
      </c>
      <c r="B29" s="3">
        <v>180</v>
      </c>
      <c r="C29" s="9">
        <f t="shared" si="0"/>
        <v>4</v>
      </c>
      <c r="D29" s="25">
        <v>4</v>
      </c>
      <c r="E29" s="26">
        <v>3</v>
      </c>
      <c r="F29" s="27">
        <v>0</v>
      </c>
      <c r="G29" s="143">
        <v>38.911111111111111</v>
      </c>
      <c r="H29" s="144">
        <v>1</v>
      </c>
      <c r="I29" s="161">
        <v>360</v>
      </c>
      <c r="J29" s="161">
        <v>540</v>
      </c>
      <c r="K29" s="161">
        <v>2129</v>
      </c>
      <c r="L29" s="144">
        <v>0</v>
      </c>
      <c r="M29" s="145">
        <v>8.3333333333333321</v>
      </c>
      <c r="N29" s="146">
        <v>1</v>
      </c>
      <c r="O29" s="5">
        <v>111.1111111111111</v>
      </c>
      <c r="P29" s="54" t="s">
        <v>69</v>
      </c>
      <c r="Q29" s="28">
        <v>4</v>
      </c>
      <c r="R29" s="29">
        <v>2</v>
      </c>
      <c r="S29" s="30">
        <v>0</v>
      </c>
      <c r="T29" s="31">
        <v>1</v>
      </c>
      <c r="U29" s="32">
        <v>1</v>
      </c>
      <c r="V29" s="33">
        <v>1</v>
      </c>
      <c r="W29" s="48">
        <v>1</v>
      </c>
      <c r="X29" s="34" t="s">
        <v>69</v>
      </c>
      <c r="Y29" s="118">
        <v>8</v>
      </c>
      <c r="Z29" s="119">
        <v>0</v>
      </c>
      <c r="AA29" s="120">
        <v>0</v>
      </c>
      <c r="AB29" s="73">
        <v>4</v>
      </c>
      <c r="AC29" s="74">
        <v>0</v>
      </c>
      <c r="AD29" s="75">
        <v>0</v>
      </c>
      <c r="AE29" s="99">
        <v>0</v>
      </c>
    </row>
    <row r="30" spans="1:31" ht="14.25" customHeight="1" x14ac:dyDescent="0.2">
      <c r="A30" s="85" t="s">
        <v>170</v>
      </c>
      <c r="B30" s="3">
        <v>665</v>
      </c>
      <c r="C30" s="9">
        <f t="shared" si="0"/>
        <v>7</v>
      </c>
      <c r="D30" s="25">
        <v>5</v>
      </c>
      <c r="E30" s="26">
        <v>8</v>
      </c>
      <c r="F30" s="27">
        <v>1</v>
      </c>
      <c r="G30" s="143">
        <v>34.024060150375938</v>
      </c>
      <c r="H30" s="144">
        <v>1</v>
      </c>
      <c r="I30" s="161">
        <v>1330</v>
      </c>
      <c r="J30" s="161">
        <v>1995</v>
      </c>
      <c r="K30" s="161">
        <v>2555</v>
      </c>
      <c r="L30" s="144">
        <v>0</v>
      </c>
      <c r="M30" s="145">
        <v>12.93233082706767</v>
      </c>
      <c r="N30" s="146">
        <v>1</v>
      </c>
      <c r="O30" s="5">
        <v>105.26315789473684</v>
      </c>
      <c r="P30" s="54" t="s">
        <v>69</v>
      </c>
      <c r="Q30" s="28">
        <v>6</v>
      </c>
      <c r="R30" s="29">
        <v>6</v>
      </c>
      <c r="S30" s="30">
        <v>1</v>
      </c>
      <c r="T30" s="31">
        <v>2</v>
      </c>
      <c r="U30" s="32">
        <v>1</v>
      </c>
      <c r="V30" s="33">
        <v>0</v>
      </c>
      <c r="W30" s="48">
        <v>1</v>
      </c>
      <c r="X30" s="34">
        <v>1</v>
      </c>
      <c r="Y30" s="118">
        <v>8</v>
      </c>
      <c r="Z30" s="119">
        <v>100</v>
      </c>
      <c r="AA30" s="120">
        <v>1</v>
      </c>
      <c r="AB30" s="73">
        <v>6</v>
      </c>
      <c r="AC30" s="74">
        <v>4</v>
      </c>
      <c r="AD30" s="75">
        <v>0</v>
      </c>
      <c r="AE30" s="99">
        <v>0</v>
      </c>
    </row>
    <row r="31" spans="1:31" ht="14.25" customHeight="1" x14ac:dyDescent="0.2">
      <c r="A31" s="85" t="s">
        <v>171</v>
      </c>
      <c r="B31" s="3">
        <v>638</v>
      </c>
      <c r="C31" s="9">
        <f t="shared" si="0"/>
        <v>5</v>
      </c>
      <c r="D31" s="25">
        <v>5</v>
      </c>
      <c r="E31" s="26">
        <v>6</v>
      </c>
      <c r="F31" s="27">
        <v>1</v>
      </c>
      <c r="G31" s="143">
        <v>14.918495297805643</v>
      </c>
      <c r="H31" s="144">
        <v>0</v>
      </c>
      <c r="I31" s="161">
        <v>1276</v>
      </c>
      <c r="J31" s="161">
        <v>1914</v>
      </c>
      <c r="K31" s="161">
        <v>4962</v>
      </c>
      <c r="L31" s="144">
        <v>0</v>
      </c>
      <c r="M31" s="145">
        <v>5.3291536050156738</v>
      </c>
      <c r="N31" s="146">
        <v>0</v>
      </c>
      <c r="O31" s="5">
        <v>61.128526645768027</v>
      </c>
      <c r="P31" s="54" t="s">
        <v>69</v>
      </c>
      <c r="Q31" s="28">
        <v>6</v>
      </c>
      <c r="R31" s="29">
        <v>9</v>
      </c>
      <c r="S31" s="30">
        <v>1</v>
      </c>
      <c r="T31" s="31">
        <v>2</v>
      </c>
      <c r="U31" s="32">
        <v>4</v>
      </c>
      <c r="V31" s="33">
        <v>1</v>
      </c>
      <c r="W31" s="48">
        <v>1</v>
      </c>
      <c r="X31" s="34">
        <v>1</v>
      </c>
      <c r="Y31" s="118">
        <v>8</v>
      </c>
      <c r="Z31" s="119">
        <v>0</v>
      </c>
      <c r="AA31" s="120">
        <v>0</v>
      </c>
      <c r="AB31" s="73">
        <v>6</v>
      </c>
      <c r="AC31" s="74">
        <v>0</v>
      </c>
      <c r="AD31" s="75">
        <v>0</v>
      </c>
      <c r="AE31" s="99">
        <v>0</v>
      </c>
    </row>
    <row r="32" spans="1:31" ht="14.25" customHeight="1" x14ac:dyDescent="0.2">
      <c r="A32" s="85" t="s">
        <v>172</v>
      </c>
      <c r="B32" s="3">
        <v>382</v>
      </c>
      <c r="C32" s="9">
        <f t="shared" si="0"/>
        <v>3</v>
      </c>
      <c r="D32" s="25">
        <v>4</v>
      </c>
      <c r="E32" s="26">
        <v>3</v>
      </c>
      <c r="F32" s="27">
        <v>0</v>
      </c>
      <c r="G32" s="143">
        <v>19.400523560209425</v>
      </c>
      <c r="H32" s="144">
        <v>0</v>
      </c>
      <c r="I32" s="161">
        <v>764</v>
      </c>
      <c r="J32" s="161">
        <v>1146</v>
      </c>
      <c r="K32" s="161">
        <v>2510</v>
      </c>
      <c r="L32" s="144">
        <v>0</v>
      </c>
      <c r="M32" s="145">
        <v>3.2722513089005236</v>
      </c>
      <c r="N32" s="146">
        <v>0</v>
      </c>
      <c r="O32" s="5">
        <v>94.240837696335078</v>
      </c>
      <c r="P32" s="54" t="s">
        <v>69</v>
      </c>
      <c r="Q32" s="28">
        <v>4</v>
      </c>
      <c r="R32" s="29">
        <v>6</v>
      </c>
      <c r="S32" s="30">
        <v>1</v>
      </c>
      <c r="T32" s="31">
        <v>1</v>
      </c>
      <c r="U32" s="32">
        <v>1</v>
      </c>
      <c r="V32" s="33">
        <v>1</v>
      </c>
      <c r="W32" s="48">
        <v>1</v>
      </c>
      <c r="X32" s="34" t="s">
        <v>69</v>
      </c>
      <c r="Y32" s="118">
        <v>8</v>
      </c>
      <c r="Z32" s="119">
        <v>0</v>
      </c>
      <c r="AA32" s="120">
        <v>0</v>
      </c>
      <c r="AB32" s="73">
        <v>4</v>
      </c>
      <c r="AC32" s="74">
        <v>0</v>
      </c>
      <c r="AD32" s="75">
        <v>0</v>
      </c>
      <c r="AE32" s="99">
        <v>0</v>
      </c>
    </row>
    <row r="33" spans="1:31" ht="14.25" customHeight="1" x14ac:dyDescent="0.2">
      <c r="A33" s="85" t="s">
        <v>173</v>
      </c>
      <c r="B33" s="3">
        <v>495</v>
      </c>
      <c r="C33" s="9">
        <f t="shared" si="0"/>
        <v>3</v>
      </c>
      <c r="D33" s="25">
        <v>4</v>
      </c>
      <c r="E33" s="26">
        <v>1</v>
      </c>
      <c r="F33" s="27">
        <v>0</v>
      </c>
      <c r="G33" s="143">
        <v>24.973737373737375</v>
      </c>
      <c r="H33" s="144">
        <v>0</v>
      </c>
      <c r="I33" s="161">
        <v>990</v>
      </c>
      <c r="J33" s="161">
        <v>1485</v>
      </c>
      <c r="K33" s="161">
        <v>3787</v>
      </c>
      <c r="L33" s="144">
        <v>0</v>
      </c>
      <c r="M33" s="145">
        <v>4.2424242424242431</v>
      </c>
      <c r="N33" s="146">
        <v>0</v>
      </c>
      <c r="O33" s="5">
        <v>155.55555555555557</v>
      </c>
      <c r="P33" s="54" t="s">
        <v>69</v>
      </c>
      <c r="Q33" s="28">
        <v>4</v>
      </c>
      <c r="R33" s="29">
        <v>16</v>
      </c>
      <c r="S33" s="30">
        <v>1</v>
      </c>
      <c r="T33" s="31">
        <v>1</v>
      </c>
      <c r="U33" s="32">
        <v>1</v>
      </c>
      <c r="V33" s="33">
        <v>1</v>
      </c>
      <c r="W33" s="48">
        <v>1</v>
      </c>
      <c r="X33" s="34" t="s">
        <v>69</v>
      </c>
      <c r="Y33" s="118">
        <v>8</v>
      </c>
      <c r="Z33" s="119">
        <v>0</v>
      </c>
      <c r="AA33" s="120">
        <v>0</v>
      </c>
      <c r="AB33" s="73">
        <v>4</v>
      </c>
      <c r="AC33" s="74">
        <v>0</v>
      </c>
      <c r="AD33" s="75">
        <v>0</v>
      </c>
      <c r="AE33" s="99">
        <v>0</v>
      </c>
    </row>
    <row r="34" spans="1:31" ht="14.25" customHeight="1" x14ac:dyDescent="0.2">
      <c r="A34" s="85" t="s">
        <v>174</v>
      </c>
      <c r="B34" s="3">
        <v>426</v>
      </c>
      <c r="C34" s="9">
        <f t="shared" si="0"/>
        <v>4</v>
      </c>
      <c r="D34" s="25">
        <v>4</v>
      </c>
      <c r="E34" s="26">
        <v>17</v>
      </c>
      <c r="F34" s="27">
        <v>1</v>
      </c>
      <c r="G34" s="143">
        <v>23.471830985915492</v>
      </c>
      <c r="H34" s="144">
        <v>0</v>
      </c>
      <c r="I34" s="161">
        <v>852</v>
      </c>
      <c r="J34" s="161">
        <v>1278</v>
      </c>
      <c r="K34" s="161">
        <v>1872</v>
      </c>
      <c r="L34" s="144">
        <v>0</v>
      </c>
      <c r="M34" s="145">
        <v>5.164319248826291</v>
      </c>
      <c r="N34" s="146">
        <v>0</v>
      </c>
      <c r="O34" s="5">
        <v>70.422535211267615</v>
      </c>
      <c r="P34" s="54" t="s">
        <v>69</v>
      </c>
      <c r="Q34" s="28">
        <v>4</v>
      </c>
      <c r="R34" s="29">
        <v>12</v>
      </c>
      <c r="S34" s="30">
        <v>1</v>
      </c>
      <c r="T34" s="31">
        <v>1</v>
      </c>
      <c r="U34" s="32">
        <v>1</v>
      </c>
      <c r="V34" s="33">
        <v>1</v>
      </c>
      <c r="W34" s="48">
        <v>1</v>
      </c>
      <c r="X34" s="34" t="s">
        <v>69</v>
      </c>
      <c r="Y34" s="118">
        <v>8</v>
      </c>
      <c r="Z34" s="119">
        <v>0</v>
      </c>
      <c r="AA34" s="120">
        <v>0</v>
      </c>
      <c r="AB34" s="73">
        <v>4</v>
      </c>
      <c r="AC34" s="74">
        <v>0</v>
      </c>
      <c r="AD34" s="75">
        <v>0</v>
      </c>
      <c r="AE34" s="99">
        <v>0</v>
      </c>
    </row>
    <row r="35" spans="1:31" ht="14.25" customHeight="1" x14ac:dyDescent="0.2">
      <c r="A35" s="85" t="s">
        <v>175</v>
      </c>
      <c r="B35" s="3">
        <v>877</v>
      </c>
      <c r="C35" s="9">
        <f t="shared" si="0"/>
        <v>3</v>
      </c>
      <c r="D35" s="25">
        <v>5</v>
      </c>
      <c r="E35" s="26">
        <v>4</v>
      </c>
      <c r="F35" s="27">
        <v>0</v>
      </c>
      <c r="G35" s="143">
        <v>13.683010262257696</v>
      </c>
      <c r="H35" s="144">
        <v>0</v>
      </c>
      <c r="I35" s="161">
        <v>1754</v>
      </c>
      <c r="J35" s="161">
        <v>2631</v>
      </c>
      <c r="K35" s="161">
        <v>4276</v>
      </c>
      <c r="L35" s="144">
        <v>0</v>
      </c>
      <c r="M35" s="145">
        <v>3.8768529076396807</v>
      </c>
      <c r="N35" s="146">
        <v>0</v>
      </c>
      <c r="O35" s="5">
        <v>68.415051311288479</v>
      </c>
      <c r="P35" s="54" t="s">
        <v>69</v>
      </c>
      <c r="Q35" s="28">
        <v>6</v>
      </c>
      <c r="R35" s="29">
        <v>2</v>
      </c>
      <c r="S35" s="30">
        <v>0</v>
      </c>
      <c r="T35" s="31">
        <v>2</v>
      </c>
      <c r="U35" s="32">
        <v>3</v>
      </c>
      <c r="V35" s="33">
        <v>1</v>
      </c>
      <c r="W35" s="48">
        <v>1</v>
      </c>
      <c r="X35" s="34">
        <v>1</v>
      </c>
      <c r="Y35" s="118">
        <v>8</v>
      </c>
      <c r="Z35" s="119">
        <v>0</v>
      </c>
      <c r="AA35" s="120">
        <v>0</v>
      </c>
      <c r="AB35" s="73">
        <v>6</v>
      </c>
      <c r="AC35" s="74">
        <v>0</v>
      </c>
      <c r="AD35" s="75">
        <v>0</v>
      </c>
      <c r="AE35" s="99">
        <v>0</v>
      </c>
    </row>
    <row r="36" spans="1:31" ht="14.25" customHeight="1" x14ac:dyDescent="0.2">
      <c r="A36" s="85" t="s">
        <v>176</v>
      </c>
      <c r="B36" s="3">
        <v>366</v>
      </c>
      <c r="C36" s="9">
        <f t="shared" si="0"/>
        <v>1</v>
      </c>
      <c r="D36" s="25">
        <v>4</v>
      </c>
      <c r="E36" s="26">
        <v>2</v>
      </c>
      <c r="F36" s="27">
        <v>0</v>
      </c>
      <c r="G36" s="143">
        <v>27.311475409836067</v>
      </c>
      <c r="H36" s="144">
        <v>0</v>
      </c>
      <c r="I36" s="161">
        <v>732</v>
      </c>
      <c r="J36" s="161">
        <v>1098</v>
      </c>
      <c r="K36" s="161">
        <v>1802</v>
      </c>
      <c r="L36" s="144">
        <v>0</v>
      </c>
      <c r="M36" s="145">
        <v>3.0054644808743167</v>
      </c>
      <c r="N36" s="146">
        <v>0</v>
      </c>
      <c r="O36" s="5">
        <v>191.25683060109287</v>
      </c>
      <c r="P36" s="54" t="s">
        <v>69</v>
      </c>
      <c r="Q36" s="28">
        <v>4</v>
      </c>
      <c r="R36" s="29">
        <v>0</v>
      </c>
      <c r="S36" s="30">
        <v>0</v>
      </c>
      <c r="T36" s="31">
        <v>1</v>
      </c>
      <c r="U36" s="32">
        <v>0</v>
      </c>
      <c r="V36" s="33">
        <v>0</v>
      </c>
      <c r="W36" s="48">
        <v>1</v>
      </c>
      <c r="X36" s="34" t="s">
        <v>69</v>
      </c>
      <c r="Y36" s="118">
        <v>8</v>
      </c>
      <c r="Z36" s="119">
        <v>0</v>
      </c>
      <c r="AA36" s="120">
        <v>0</v>
      </c>
      <c r="AB36" s="73">
        <v>4</v>
      </c>
      <c r="AC36" s="74">
        <v>0</v>
      </c>
      <c r="AD36" s="75">
        <v>0</v>
      </c>
      <c r="AE36" s="99">
        <v>0</v>
      </c>
    </row>
    <row r="37" spans="1:31" ht="14.25" customHeight="1" x14ac:dyDescent="0.2">
      <c r="A37" s="85" t="s">
        <v>177</v>
      </c>
      <c r="B37" s="3">
        <v>569</v>
      </c>
      <c r="C37" s="9">
        <f t="shared" ref="C37:C61" si="1">F37+H37+L37+N37+S37+V37+W37+AA37+AD37+AE37+SUM(P37)+SUM(X37)</f>
        <v>2</v>
      </c>
      <c r="D37" s="25">
        <v>5</v>
      </c>
      <c r="E37" s="26">
        <v>2</v>
      </c>
      <c r="F37" s="27">
        <v>0</v>
      </c>
      <c r="G37" s="143">
        <v>17.583479789103691</v>
      </c>
      <c r="H37" s="144">
        <v>0</v>
      </c>
      <c r="I37" s="161">
        <v>1138</v>
      </c>
      <c r="J37" s="161">
        <v>1707</v>
      </c>
      <c r="K37" s="161">
        <v>2049</v>
      </c>
      <c r="L37" s="144">
        <v>0</v>
      </c>
      <c r="M37" s="145">
        <v>4.6572934973637956</v>
      </c>
      <c r="N37" s="146">
        <v>0</v>
      </c>
      <c r="O37" s="5">
        <v>105.4481546572935</v>
      </c>
      <c r="P37" s="54" t="s">
        <v>69</v>
      </c>
      <c r="Q37" s="28">
        <v>6</v>
      </c>
      <c r="R37" s="29">
        <v>3</v>
      </c>
      <c r="S37" s="30">
        <v>0</v>
      </c>
      <c r="T37" s="31">
        <v>2</v>
      </c>
      <c r="U37" s="32">
        <v>0</v>
      </c>
      <c r="V37" s="33">
        <v>0</v>
      </c>
      <c r="W37" s="48">
        <v>1</v>
      </c>
      <c r="X37" s="34">
        <v>1</v>
      </c>
      <c r="Y37" s="118">
        <v>8</v>
      </c>
      <c r="Z37" s="119">
        <v>0</v>
      </c>
      <c r="AA37" s="120">
        <v>0</v>
      </c>
      <c r="AB37" s="73">
        <v>6</v>
      </c>
      <c r="AC37" s="74">
        <v>0</v>
      </c>
      <c r="AD37" s="75">
        <v>0</v>
      </c>
      <c r="AE37" s="99">
        <v>0</v>
      </c>
    </row>
    <row r="38" spans="1:31" ht="14.25" customHeight="1" x14ac:dyDescent="0.2">
      <c r="A38" s="85" t="s">
        <v>178</v>
      </c>
      <c r="B38" s="3">
        <v>252</v>
      </c>
      <c r="C38" s="9">
        <f t="shared" si="1"/>
        <v>3</v>
      </c>
      <c r="D38" s="25">
        <v>4</v>
      </c>
      <c r="E38" s="26">
        <v>2</v>
      </c>
      <c r="F38" s="27">
        <v>0</v>
      </c>
      <c r="G38" s="143">
        <v>68.38095238095238</v>
      </c>
      <c r="H38" s="144">
        <v>1</v>
      </c>
      <c r="I38" s="161">
        <v>504</v>
      </c>
      <c r="J38" s="161">
        <v>756</v>
      </c>
      <c r="K38" s="161">
        <v>2556</v>
      </c>
      <c r="L38" s="144">
        <v>0</v>
      </c>
      <c r="M38" s="145">
        <v>10.714285714285714</v>
      </c>
      <c r="N38" s="146">
        <v>1</v>
      </c>
      <c r="O38" s="5">
        <v>126.98412698412697</v>
      </c>
      <c r="P38" s="54" t="s">
        <v>69</v>
      </c>
      <c r="Q38" s="28">
        <v>4</v>
      </c>
      <c r="R38" s="29">
        <v>2</v>
      </c>
      <c r="S38" s="30">
        <v>0</v>
      </c>
      <c r="T38" s="31">
        <v>1</v>
      </c>
      <c r="U38" s="32">
        <v>0</v>
      </c>
      <c r="V38" s="33">
        <v>0</v>
      </c>
      <c r="W38" s="48">
        <v>1</v>
      </c>
      <c r="X38" s="34" t="s">
        <v>69</v>
      </c>
      <c r="Y38" s="118">
        <v>8</v>
      </c>
      <c r="Z38" s="119">
        <v>0</v>
      </c>
      <c r="AA38" s="120">
        <v>0</v>
      </c>
      <c r="AB38" s="73">
        <v>4</v>
      </c>
      <c r="AC38" s="74">
        <v>0</v>
      </c>
      <c r="AD38" s="75">
        <v>0</v>
      </c>
      <c r="AE38" s="99">
        <v>0</v>
      </c>
    </row>
    <row r="39" spans="1:31" ht="14.25" customHeight="1" x14ac:dyDescent="0.2">
      <c r="A39" s="85" t="s">
        <v>179</v>
      </c>
      <c r="B39" s="3">
        <v>958</v>
      </c>
      <c r="C39" s="9">
        <f t="shared" si="1"/>
        <v>2</v>
      </c>
      <c r="D39" s="25">
        <v>5</v>
      </c>
      <c r="E39" s="26">
        <v>0</v>
      </c>
      <c r="F39" s="27">
        <v>0</v>
      </c>
      <c r="G39" s="143">
        <v>2.0876826722338206</v>
      </c>
      <c r="H39" s="144">
        <v>0</v>
      </c>
      <c r="I39" s="161">
        <v>1916</v>
      </c>
      <c r="J39" s="161">
        <v>2874</v>
      </c>
      <c r="K39" s="161">
        <v>3657</v>
      </c>
      <c r="L39" s="144">
        <v>0</v>
      </c>
      <c r="M39" s="145">
        <v>0.62630480167014613</v>
      </c>
      <c r="N39" s="146">
        <v>0</v>
      </c>
      <c r="O39" s="5">
        <v>20.876826722338205</v>
      </c>
      <c r="P39" s="54" t="s">
        <v>69</v>
      </c>
      <c r="Q39" s="28">
        <v>6</v>
      </c>
      <c r="R39" s="29">
        <v>0</v>
      </c>
      <c r="S39" s="30">
        <v>0</v>
      </c>
      <c r="T39" s="31">
        <v>2</v>
      </c>
      <c r="U39" s="32">
        <v>1</v>
      </c>
      <c r="V39" s="33">
        <v>0</v>
      </c>
      <c r="W39" s="48">
        <v>1</v>
      </c>
      <c r="X39" s="34">
        <v>1</v>
      </c>
      <c r="Y39" s="118">
        <v>8</v>
      </c>
      <c r="Z39" s="119">
        <v>0</v>
      </c>
      <c r="AA39" s="120">
        <v>0</v>
      </c>
      <c r="AB39" s="73">
        <v>6</v>
      </c>
      <c r="AC39" s="74">
        <v>0</v>
      </c>
      <c r="AD39" s="75">
        <v>0</v>
      </c>
      <c r="AE39" s="99">
        <v>0</v>
      </c>
    </row>
    <row r="40" spans="1:31" ht="14.25" customHeight="1" x14ac:dyDescent="0.2">
      <c r="A40" s="85" t="s">
        <v>180</v>
      </c>
      <c r="B40" s="3">
        <v>861</v>
      </c>
      <c r="C40" s="9">
        <f t="shared" si="1"/>
        <v>5</v>
      </c>
      <c r="D40" s="25">
        <v>5</v>
      </c>
      <c r="E40" s="26">
        <v>5</v>
      </c>
      <c r="F40" s="27">
        <v>1</v>
      </c>
      <c r="G40" s="143">
        <v>6.5830429732868758</v>
      </c>
      <c r="H40" s="144">
        <v>0</v>
      </c>
      <c r="I40" s="161">
        <v>1722</v>
      </c>
      <c r="J40" s="161">
        <v>2583</v>
      </c>
      <c r="K40" s="161">
        <v>2720</v>
      </c>
      <c r="L40" s="144">
        <v>0</v>
      </c>
      <c r="M40" s="145">
        <v>4.2392566782810688</v>
      </c>
      <c r="N40" s="146">
        <v>0</v>
      </c>
      <c r="O40" s="5">
        <v>45.296167247386762</v>
      </c>
      <c r="P40" s="54" t="s">
        <v>69</v>
      </c>
      <c r="Q40" s="28">
        <v>6</v>
      </c>
      <c r="R40" s="29">
        <v>11</v>
      </c>
      <c r="S40" s="30">
        <v>1</v>
      </c>
      <c r="T40" s="31">
        <v>2</v>
      </c>
      <c r="U40" s="32">
        <v>1</v>
      </c>
      <c r="V40" s="33">
        <v>0</v>
      </c>
      <c r="W40" s="48">
        <v>1</v>
      </c>
      <c r="X40" s="34">
        <v>1</v>
      </c>
      <c r="Y40" s="118">
        <v>8</v>
      </c>
      <c r="Z40" s="119">
        <v>0</v>
      </c>
      <c r="AA40" s="120">
        <v>0</v>
      </c>
      <c r="AB40" s="73">
        <v>6</v>
      </c>
      <c r="AC40" s="74">
        <v>8</v>
      </c>
      <c r="AD40" s="75">
        <v>1</v>
      </c>
      <c r="AE40" s="99">
        <v>0</v>
      </c>
    </row>
    <row r="41" spans="1:31" ht="14.25" customHeight="1" x14ac:dyDescent="0.2">
      <c r="A41" s="85" t="s">
        <v>181</v>
      </c>
      <c r="B41" s="3">
        <v>1218</v>
      </c>
      <c r="C41" s="9">
        <f t="shared" si="1"/>
        <v>5</v>
      </c>
      <c r="D41" s="25">
        <v>15</v>
      </c>
      <c r="E41" s="26">
        <v>10</v>
      </c>
      <c r="F41" s="27">
        <v>0</v>
      </c>
      <c r="G41" s="143">
        <v>29.648604269293923</v>
      </c>
      <c r="H41" s="144">
        <v>0</v>
      </c>
      <c r="I41" s="161">
        <v>2436</v>
      </c>
      <c r="J41" s="161">
        <v>3654</v>
      </c>
      <c r="K41" s="161">
        <v>9784</v>
      </c>
      <c r="L41" s="144">
        <v>0</v>
      </c>
      <c r="M41" s="145">
        <v>3.7356321839080464</v>
      </c>
      <c r="N41" s="146">
        <v>0</v>
      </c>
      <c r="O41" s="5">
        <v>73.891625615763559</v>
      </c>
      <c r="P41" s="54">
        <v>1</v>
      </c>
      <c r="Q41" s="28">
        <v>9</v>
      </c>
      <c r="R41" s="29">
        <v>54</v>
      </c>
      <c r="S41" s="30">
        <v>1</v>
      </c>
      <c r="T41" s="31">
        <v>2</v>
      </c>
      <c r="U41" s="32">
        <v>2</v>
      </c>
      <c r="V41" s="33">
        <v>1</v>
      </c>
      <c r="W41" s="48">
        <v>1</v>
      </c>
      <c r="X41" s="34">
        <v>1</v>
      </c>
      <c r="Y41" s="118">
        <v>8</v>
      </c>
      <c r="Z41" s="119">
        <v>0</v>
      </c>
      <c r="AA41" s="120">
        <v>0</v>
      </c>
      <c r="AB41" s="73">
        <v>20</v>
      </c>
      <c r="AC41" s="74">
        <v>15</v>
      </c>
      <c r="AD41" s="75">
        <v>0</v>
      </c>
      <c r="AE41" s="99">
        <v>0</v>
      </c>
    </row>
    <row r="42" spans="1:31" ht="14.25" customHeight="1" x14ac:dyDescent="0.2">
      <c r="A42" s="85" t="s">
        <v>182</v>
      </c>
      <c r="B42" s="3">
        <v>372</v>
      </c>
      <c r="C42" s="9">
        <f t="shared" si="1"/>
        <v>7</v>
      </c>
      <c r="D42" s="25">
        <v>4</v>
      </c>
      <c r="E42" s="26">
        <v>2</v>
      </c>
      <c r="F42" s="27">
        <v>0</v>
      </c>
      <c r="G42" s="143">
        <v>22.516129032258064</v>
      </c>
      <c r="H42" s="144">
        <v>0</v>
      </c>
      <c r="I42" s="161">
        <v>744</v>
      </c>
      <c r="J42" s="161">
        <v>1116</v>
      </c>
      <c r="K42" s="161">
        <v>2320</v>
      </c>
      <c r="L42" s="144">
        <v>0</v>
      </c>
      <c r="M42" s="145">
        <v>9.8118279569892461</v>
      </c>
      <c r="N42" s="146">
        <v>1</v>
      </c>
      <c r="O42" s="5">
        <v>134.40860215053763</v>
      </c>
      <c r="P42" s="54" t="s">
        <v>69</v>
      </c>
      <c r="Q42" s="28">
        <v>4</v>
      </c>
      <c r="R42" s="29">
        <v>10</v>
      </c>
      <c r="S42" s="30">
        <v>1</v>
      </c>
      <c r="T42" s="31">
        <v>1</v>
      </c>
      <c r="U42" s="32">
        <v>1</v>
      </c>
      <c r="V42" s="33">
        <v>1</v>
      </c>
      <c r="W42" s="48">
        <v>1</v>
      </c>
      <c r="X42" s="34" t="s">
        <v>69</v>
      </c>
      <c r="Y42" s="118">
        <v>8</v>
      </c>
      <c r="Z42" s="119">
        <v>100</v>
      </c>
      <c r="AA42" s="120">
        <v>1</v>
      </c>
      <c r="AB42" s="73">
        <v>4</v>
      </c>
      <c r="AC42" s="74">
        <v>6</v>
      </c>
      <c r="AD42" s="75">
        <v>1</v>
      </c>
      <c r="AE42" s="99">
        <v>1</v>
      </c>
    </row>
    <row r="43" spans="1:31" ht="14.25" customHeight="1" x14ac:dyDescent="0.2">
      <c r="A43" s="85" t="s">
        <v>183</v>
      </c>
      <c r="B43" s="3">
        <v>849</v>
      </c>
      <c r="C43" s="9">
        <f t="shared" si="1"/>
        <v>2</v>
      </c>
      <c r="D43" s="25">
        <v>5</v>
      </c>
      <c r="E43" s="26">
        <v>2</v>
      </c>
      <c r="F43" s="27">
        <v>0</v>
      </c>
      <c r="G43" s="143">
        <v>11.77620730270907</v>
      </c>
      <c r="H43" s="144">
        <v>0</v>
      </c>
      <c r="I43" s="161">
        <v>1698</v>
      </c>
      <c r="J43" s="161">
        <v>2547</v>
      </c>
      <c r="K43" s="161">
        <v>3730</v>
      </c>
      <c r="L43" s="144">
        <v>0</v>
      </c>
      <c r="M43" s="145">
        <v>4.946996466431095</v>
      </c>
      <c r="N43" s="146">
        <v>0</v>
      </c>
      <c r="O43" s="5">
        <v>73.027090694935225</v>
      </c>
      <c r="P43" s="54" t="s">
        <v>69</v>
      </c>
      <c r="Q43" s="28">
        <v>6</v>
      </c>
      <c r="R43" s="29">
        <v>0</v>
      </c>
      <c r="S43" s="30">
        <v>0</v>
      </c>
      <c r="T43" s="31">
        <v>2</v>
      </c>
      <c r="U43" s="32">
        <v>0</v>
      </c>
      <c r="V43" s="33">
        <v>0</v>
      </c>
      <c r="W43" s="48">
        <v>1</v>
      </c>
      <c r="X43" s="34">
        <v>1</v>
      </c>
      <c r="Y43" s="118">
        <v>8</v>
      </c>
      <c r="Z43" s="119">
        <v>0</v>
      </c>
      <c r="AA43" s="120">
        <v>0</v>
      </c>
      <c r="AB43" s="73">
        <v>6</v>
      </c>
      <c r="AC43" s="74">
        <v>2</v>
      </c>
      <c r="AD43" s="75">
        <v>0</v>
      </c>
      <c r="AE43" s="99">
        <v>0</v>
      </c>
    </row>
    <row r="44" spans="1:31" ht="14.25" customHeight="1" x14ac:dyDescent="0.2">
      <c r="A44" s="85" t="s">
        <v>184</v>
      </c>
      <c r="B44" s="3">
        <v>305</v>
      </c>
      <c r="C44" s="9">
        <f t="shared" si="1"/>
        <v>7</v>
      </c>
      <c r="D44" s="25">
        <v>4</v>
      </c>
      <c r="E44" s="26">
        <v>5</v>
      </c>
      <c r="F44" s="27">
        <v>1</v>
      </c>
      <c r="G44" s="143">
        <v>41.636065573770495</v>
      </c>
      <c r="H44" s="144">
        <v>1</v>
      </c>
      <c r="I44" s="161">
        <v>610</v>
      </c>
      <c r="J44" s="161">
        <v>915</v>
      </c>
      <c r="K44" s="161">
        <v>3504</v>
      </c>
      <c r="L44" s="144">
        <v>0</v>
      </c>
      <c r="M44" s="145">
        <v>7.3770491803278686</v>
      </c>
      <c r="N44" s="146">
        <v>1</v>
      </c>
      <c r="O44" s="5">
        <v>163.93442622950818</v>
      </c>
      <c r="P44" s="54" t="s">
        <v>69</v>
      </c>
      <c r="Q44" s="28">
        <v>4</v>
      </c>
      <c r="R44" s="29">
        <v>10</v>
      </c>
      <c r="S44" s="30">
        <v>1</v>
      </c>
      <c r="T44" s="31">
        <v>1</v>
      </c>
      <c r="U44" s="32">
        <v>3</v>
      </c>
      <c r="V44" s="33">
        <v>1</v>
      </c>
      <c r="W44" s="48">
        <v>1</v>
      </c>
      <c r="X44" s="34" t="s">
        <v>69</v>
      </c>
      <c r="Y44" s="118">
        <v>8</v>
      </c>
      <c r="Z44" s="119">
        <v>100</v>
      </c>
      <c r="AA44" s="120">
        <v>1</v>
      </c>
      <c r="AB44" s="73">
        <v>4</v>
      </c>
      <c r="AC44" s="74">
        <v>0</v>
      </c>
      <c r="AD44" s="75">
        <v>0</v>
      </c>
      <c r="AE44" s="99">
        <v>0</v>
      </c>
    </row>
    <row r="45" spans="1:31" ht="14.25" customHeight="1" x14ac:dyDescent="0.2">
      <c r="A45" s="85" t="s">
        <v>185</v>
      </c>
      <c r="B45" s="3">
        <v>453</v>
      </c>
      <c r="C45" s="9">
        <f t="shared" si="1"/>
        <v>4</v>
      </c>
      <c r="D45" s="25">
        <v>4</v>
      </c>
      <c r="E45" s="26">
        <v>2</v>
      </c>
      <c r="F45" s="27">
        <v>0</v>
      </c>
      <c r="G45" s="143">
        <v>9.0022075055187631</v>
      </c>
      <c r="H45" s="144">
        <v>0</v>
      </c>
      <c r="I45" s="161">
        <v>906</v>
      </c>
      <c r="J45" s="161">
        <v>1359</v>
      </c>
      <c r="K45" s="161">
        <v>2419</v>
      </c>
      <c r="L45" s="144">
        <v>0</v>
      </c>
      <c r="M45" s="145">
        <v>0.66225165562913912</v>
      </c>
      <c r="N45" s="146">
        <v>0</v>
      </c>
      <c r="O45" s="5">
        <v>44.150110375275943</v>
      </c>
      <c r="P45" s="54" t="s">
        <v>69</v>
      </c>
      <c r="Q45" s="28">
        <v>4</v>
      </c>
      <c r="R45" s="29">
        <v>4</v>
      </c>
      <c r="S45" s="30">
        <v>1</v>
      </c>
      <c r="T45" s="31">
        <v>1</v>
      </c>
      <c r="U45" s="32">
        <v>1</v>
      </c>
      <c r="V45" s="33">
        <v>1</v>
      </c>
      <c r="W45" s="48">
        <v>1</v>
      </c>
      <c r="X45" s="34" t="s">
        <v>69</v>
      </c>
      <c r="Y45" s="118">
        <v>8</v>
      </c>
      <c r="Z45" s="119">
        <v>0</v>
      </c>
      <c r="AA45" s="120">
        <v>0</v>
      </c>
      <c r="AB45" s="73">
        <v>4</v>
      </c>
      <c r="AC45" s="74">
        <v>0</v>
      </c>
      <c r="AD45" s="75">
        <v>0</v>
      </c>
      <c r="AE45" s="99">
        <v>1</v>
      </c>
    </row>
    <row r="46" spans="1:31" ht="14.25" customHeight="1" x14ac:dyDescent="0.2">
      <c r="A46" s="85" t="s">
        <v>186</v>
      </c>
      <c r="B46" s="3">
        <v>1354</v>
      </c>
      <c r="C46" s="9">
        <f t="shared" si="1"/>
        <v>3</v>
      </c>
      <c r="D46" s="25">
        <v>15</v>
      </c>
      <c r="E46" s="26">
        <v>9</v>
      </c>
      <c r="F46" s="27">
        <v>0</v>
      </c>
      <c r="G46" s="143">
        <v>7.385524372230428</v>
      </c>
      <c r="H46" s="144">
        <v>0</v>
      </c>
      <c r="I46" s="161">
        <v>2708</v>
      </c>
      <c r="J46" s="161">
        <v>4062</v>
      </c>
      <c r="K46" s="161">
        <v>6539</v>
      </c>
      <c r="L46" s="144">
        <v>0</v>
      </c>
      <c r="M46" s="145">
        <v>1.5878877400295421</v>
      </c>
      <c r="N46" s="146">
        <v>0</v>
      </c>
      <c r="O46" s="5">
        <v>44.313146233382568</v>
      </c>
      <c r="P46" s="54">
        <v>0</v>
      </c>
      <c r="Q46" s="28">
        <v>9</v>
      </c>
      <c r="R46" s="29">
        <v>4</v>
      </c>
      <c r="S46" s="30">
        <v>0</v>
      </c>
      <c r="T46" s="31">
        <v>2</v>
      </c>
      <c r="U46" s="32">
        <v>2</v>
      </c>
      <c r="V46" s="33">
        <v>1</v>
      </c>
      <c r="W46" s="48">
        <v>1</v>
      </c>
      <c r="X46" s="34">
        <v>1</v>
      </c>
      <c r="Y46" s="118">
        <v>8</v>
      </c>
      <c r="Z46" s="119">
        <v>0</v>
      </c>
      <c r="AA46" s="120">
        <v>0</v>
      </c>
      <c r="AB46" s="73">
        <v>20</v>
      </c>
      <c r="AC46" s="74">
        <v>0</v>
      </c>
      <c r="AD46" s="75">
        <v>0</v>
      </c>
      <c r="AE46" s="99">
        <v>0</v>
      </c>
    </row>
    <row r="47" spans="1:31" ht="14.25" customHeight="1" x14ac:dyDescent="0.2">
      <c r="A47" s="85" t="s">
        <v>187</v>
      </c>
      <c r="B47" s="3">
        <v>382</v>
      </c>
      <c r="C47" s="9">
        <f t="shared" si="1"/>
        <v>4</v>
      </c>
      <c r="D47" s="25">
        <v>4</v>
      </c>
      <c r="E47" s="26">
        <v>2</v>
      </c>
      <c r="F47" s="27">
        <v>0</v>
      </c>
      <c r="G47" s="143">
        <v>49.908376963350783</v>
      </c>
      <c r="H47" s="144">
        <v>1</v>
      </c>
      <c r="I47" s="161">
        <v>764</v>
      </c>
      <c r="J47" s="161">
        <v>1146</v>
      </c>
      <c r="K47" s="161">
        <v>3096</v>
      </c>
      <c r="L47" s="144">
        <v>0</v>
      </c>
      <c r="M47" s="145">
        <v>2.4869109947643979</v>
      </c>
      <c r="N47" s="146">
        <v>0</v>
      </c>
      <c r="O47" s="5">
        <v>125.6544502617801</v>
      </c>
      <c r="P47" s="54" t="s">
        <v>69</v>
      </c>
      <c r="Q47" s="28">
        <v>4</v>
      </c>
      <c r="R47" s="29">
        <v>8</v>
      </c>
      <c r="S47" s="30">
        <v>1</v>
      </c>
      <c r="T47" s="31">
        <v>1</v>
      </c>
      <c r="U47" s="32">
        <v>1</v>
      </c>
      <c r="V47" s="33">
        <v>1</v>
      </c>
      <c r="W47" s="48">
        <v>1</v>
      </c>
      <c r="X47" s="34" t="s">
        <v>69</v>
      </c>
      <c r="Y47" s="118">
        <v>8</v>
      </c>
      <c r="Z47" s="119">
        <v>0</v>
      </c>
      <c r="AA47" s="120">
        <v>0</v>
      </c>
      <c r="AB47" s="73">
        <v>4</v>
      </c>
      <c r="AC47" s="74">
        <v>1</v>
      </c>
      <c r="AD47" s="75">
        <v>0</v>
      </c>
      <c r="AE47" s="99">
        <v>0</v>
      </c>
    </row>
    <row r="48" spans="1:31" ht="14.25" customHeight="1" x14ac:dyDescent="0.2">
      <c r="A48" s="85" t="s">
        <v>188</v>
      </c>
      <c r="B48" s="3">
        <v>1022</v>
      </c>
      <c r="C48" s="9">
        <f t="shared" si="1"/>
        <v>4</v>
      </c>
      <c r="D48" s="25">
        <v>15</v>
      </c>
      <c r="E48" s="26">
        <v>6</v>
      </c>
      <c r="F48" s="27">
        <v>0</v>
      </c>
      <c r="G48" s="143">
        <v>8.1017612524461846</v>
      </c>
      <c r="H48" s="144">
        <v>0</v>
      </c>
      <c r="I48" s="161">
        <v>2044</v>
      </c>
      <c r="J48" s="161">
        <v>3066</v>
      </c>
      <c r="K48" s="161">
        <v>3393</v>
      </c>
      <c r="L48" s="144">
        <v>0</v>
      </c>
      <c r="M48" s="145">
        <v>6.1643835616438354</v>
      </c>
      <c r="N48" s="146">
        <v>0</v>
      </c>
      <c r="O48" s="5">
        <v>36.203522504892369</v>
      </c>
      <c r="P48" s="54">
        <v>0</v>
      </c>
      <c r="Q48" s="28">
        <v>9</v>
      </c>
      <c r="R48" s="29">
        <v>7</v>
      </c>
      <c r="S48" s="30">
        <v>0</v>
      </c>
      <c r="T48" s="31">
        <v>2</v>
      </c>
      <c r="U48" s="32">
        <v>1</v>
      </c>
      <c r="V48" s="33">
        <v>0</v>
      </c>
      <c r="W48" s="48">
        <v>1</v>
      </c>
      <c r="X48" s="34">
        <v>1</v>
      </c>
      <c r="Y48" s="118">
        <v>8</v>
      </c>
      <c r="Z48" s="119">
        <v>100</v>
      </c>
      <c r="AA48" s="120">
        <v>1</v>
      </c>
      <c r="AB48" s="73">
        <v>20</v>
      </c>
      <c r="AC48" s="74">
        <v>2</v>
      </c>
      <c r="AD48" s="75">
        <v>0</v>
      </c>
      <c r="AE48" s="99">
        <v>1</v>
      </c>
    </row>
    <row r="49" spans="1:31" ht="14.25" customHeight="1" x14ac:dyDescent="0.2">
      <c r="A49" s="85" t="s">
        <v>189</v>
      </c>
      <c r="B49" s="3">
        <v>860</v>
      </c>
      <c r="C49" s="9">
        <f t="shared" si="1"/>
        <v>3</v>
      </c>
      <c r="D49" s="25">
        <v>5</v>
      </c>
      <c r="E49" s="26">
        <v>4</v>
      </c>
      <c r="F49" s="27">
        <v>0</v>
      </c>
      <c r="G49" s="143">
        <v>18.18139534883721</v>
      </c>
      <c r="H49" s="144">
        <v>0</v>
      </c>
      <c r="I49" s="161">
        <v>1720</v>
      </c>
      <c r="J49" s="161">
        <v>2580</v>
      </c>
      <c r="K49" s="161">
        <v>4609</v>
      </c>
      <c r="L49" s="144">
        <v>0</v>
      </c>
      <c r="M49" s="145">
        <v>6.9767441860465116</v>
      </c>
      <c r="N49" s="146">
        <v>1</v>
      </c>
      <c r="O49" s="5">
        <v>93.023255813953483</v>
      </c>
      <c r="P49" s="54" t="s">
        <v>69</v>
      </c>
      <c r="Q49" s="28">
        <v>6</v>
      </c>
      <c r="R49" s="29">
        <v>1</v>
      </c>
      <c r="S49" s="30">
        <v>0</v>
      </c>
      <c r="T49" s="31">
        <v>2</v>
      </c>
      <c r="U49" s="32">
        <v>1</v>
      </c>
      <c r="V49" s="33">
        <v>0</v>
      </c>
      <c r="W49" s="48">
        <v>1</v>
      </c>
      <c r="X49" s="34">
        <v>1</v>
      </c>
      <c r="Y49" s="118">
        <v>8</v>
      </c>
      <c r="Z49" s="119">
        <v>0</v>
      </c>
      <c r="AA49" s="120">
        <v>0</v>
      </c>
      <c r="AB49" s="73">
        <v>6</v>
      </c>
      <c r="AC49" s="74">
        <v>0</v>
      </c>
      <c r="AD49" s="75">
        <v>0</v>
      </c>
      <c r="AE49" s="99">
        <v>0</v>
      </c>
    </row>
    <row r="50" spans="1:31" ht="14.25" customHeight="1" x14ac:dyDescent="0.2">
      <c r="A50" s="85" t="s">
        <v>190</v>
      </c>
      <c r="B50" s="3">
        <v>178</v>
      </c>
      <c r="C50" s="9">
        <f t="shared" si="1"/>
        <v>4</v>
      </c>
      <c r="D50" s="25">
        <v>4</v>
      </c>
      <c r="E50" s="26">
        <v>1</v>
      </c>
      <c r="F50" s="27">
        <v>0</v>
      </c>
      <c r="G50" s="143">
        <v>36.415730337078649</v>
      </c>
      <c r="H50" s="144">
        <v>1</v>
      </c>
      <c r="I50" s="161">
        <v>356</v>
      </c>
      <c r="J50" s="161">
        <v>534</v>
      </c>
      <c r="K50" s="161">
        <v>1954</v>
      </c>
      <c r="L50" s="144">
        <v>0</v>
      </c>
      <c r="M50" s="145">
        <v>7.8651685393258424</v>
      </c>
      <c r="N50" s="146">
        <v>1</v>
      </c>
      <c r="O50" s="5">
        <v>112.35955056179775</v>
      </c>
      <c r="P50" s="54" t="s">
        <v>69</v>
      </c>
      <c r="Q50" s="28">
        <v>4</v>
      </c>
      <c r="R50" s="29">
        <v>1</v>
      </c>
      <c r="S50" s="30">
        <v>0</v>
      </c>
      <c r="T50" s="31">
        <v>1</v>
      </c>
      <c r="U50" s="32">
        <v>1</v>
      </c>
      <c r="V50" s="33">
        <v>1</v>
      </c>
      <c r="W50" s="48">
        <v>1</v>
      </c>
      <c r="X50" s="34" t="s">
        <v>69</v>
      </c>
      <c r="Y50" s="118">
        <v>8</v>
      </c>
      <c r="Z50" s="119">
        <v>0</v>
      </c>
      <c r="AA50" s="120">
        <v>0</v>
      </c>
      <c r="AB50" s="73">
        <v>4</v>
      </c>
      <c r="AC50" s="74">
        <v>0</v>
      </c>
      <c r="AD50" s="75">
        <v>0</v>
      </c>
      <c r="AE50" s="99">
        <v>0</v>
      </c>
    </row>
    <row r="51" spans="1:31" ht="14.25" customHeight="1" x14ac:dyDescent="0.2">
      <c r="A51" s="85" t="s">
        <v>191</v>
      </c>
      <c r="B51" s="3">
        <v>2510</v>
      </c>
      <c r="C51" s="9">
        <f t="shared" si="1"/>
        <v>3</v>
      </c>
      <c r="D51" s="25">
        <v>15</v>
      </c>
      <c r="E51" s="26">
        <v>5</v>
      </c>
      <c r="F51" s="27">
        <v>0</v>
      </c>
      <c r="G51" s="143">
        <v>9.7354581673306768</v>
      </c>
      <c r="H51" s="144">
        <v>0</v>
      </c>
      <c r="I51" s="161">
        <v>5020</v>
      </c>
      <c r="J51" s="161">
        <v>7530</v>
      </c>
      <c r="K51" s="161">
        <v>4180</v>
      </c>
      <c r="L51" s="144">
        <v>0</v>
      </c>
      <c r="M51" s="145">
        <v>2.3705179282868527</v>
      </c>
      <c r="N51" s="146">
        <v>0</v>
      </c>
      <c r="O51" s="5">
        <v>12.749003984063746</v>
      </c>
      <c r="P51" s="54">
        <v>0</v>
      </c>
      <c r="Q51" s="28">
        <v>9</v>
      </c>
      <c r="R51" s="29">
        <v>2</v>
      </c>
      <c r="S51" s="30">
        <v>0</v>
      </c>
      <c r="T51" s="31">
        <v>2</v>
      </c>
      <c r="U51" s="32">
        <v>2</v>
      </c>
      <c r="V51" s="33">
        <v>1</v>
      </c>
      <c r="W51" s="48">
        <v>1</v>
      </c>
      <c r="X51" s="34">
        <v>1</v>
      </c>
      <c r="Y51" s="118">
        <v>8</v>
      </c>
      <c r="Z51" s="119">
        <v>50</v>
      </c>
      <c r="AA51" s="120">
        <v>0</v>
      </c>
      <c r="AB51" s="73">
        <v>20</v>
      </c>
      <c r="AC51" s="74">
        <v>12</v>
      </c>
      <c r="AD51" s="75">
        <v>0</v>
      </c>
      <c r="AE51" s="99">
        <v>0</v>
      </c>
    </row>
    <row r="52" spans="1:31" ht="14.25" customHeight="1" x14ac:dyDescent="0.2">
      <c r="A52" s="85" t="s">
        <v>192</v>
      </c>
      <c r="B52" s="3">
        <v>1022</v>
      </c>
      <c r="C52" s="9">
        <f t="shared" si="1"/>
        <v>7</v>
      </c>
      <c r="D52" s="25">
        <v>15</v>
      </c>
      <c r="E52" s="26">
        <v>5</v>
      </c>
      <c r="F52" s="27">
        <v>0</v>
      </c>
      <c r="G52" s="143">
        <v>8.1007827788649713</v>
      </c>
      <c r="H52" s="144">
        <v>0</v>
      </c>
      <c r="I52" s="161">
        <v>2044</v>
      </c>
      <c r="J52" s="161">
        <v>3066</v>
      </c>
      <c r="K52" s="161">
        <v>2638</v>
      </c>
      <c r="L52" s="144">
        <v>1</v>
      </c>
      <c r="M52" s="145">
        <v>33.7573385518591</v>
      </c>
      <c r="N52" s="146">
        <v>1</v>
      </c>
      <c r="O52" s="5">
        <v>31.31115459882583</v>
      </c>
      <c r="P52" s="54">
        <v>0</v>
      </c>
      <c r="Q52" s="28">
        <v>9</v>
      </c>
      <c r="R52" s="29">
        <v>10</v>
      </c>
      <c r="S52" s="30">
        <v>1</v>
      </c>
      <c r="T52" s="31">
        <v>2</v>
      </c>
      <c r="U52" s="32">
        <v>1</v>
      </c>
      <c r="V52" s="33">
        <v>0</v>
      </c>
      <c r="W52" s="48">
        <v>1</v>
      </c>
      <c r="X52" s="34">
        <v>1</v>
      </c>
      <c r="Y52" s="118">
        <v>8</v>
      </c>
      <c r="Z52" s="119">
        <v>100</v>
      </c>
      <c r="AA52" s="120">
        <v>1</v>
      </c>
      <c r="AB52" s="73">
        <v>20</v>
      </c>
      <c r="AC52" s="74">
        <v>10</v>
      </c>
      <c r="AD52" s="75">
        <v>0</v>
      </c>
      <c r="AE52" s="99">
        <v>1</v>
      </c>
    </row>
    <row r="53" spans="1:31" ht="14.25" customHeight="1" x14ac:dyDescent="0.2">
      <c r="A53" s="85" t="s">
        <v>193</v>
      </c>
      <c r="B53" s="3">
        <v>451</v>
      </c>
      <c r="C53" s="9">
        <f t="shared" si="1"/>
        <v>5</v>
      </c>
      <c r="D53" s="25">
        <v>4</v>
      </c>
      <c r="E53" s="26">
        <v>2</v>
      </c>
      <c r="F53" s="27">
        <v>0</v>
      </c>
      <c r="G53" s="143">
        <v>33.274944567627493</v>
      </c>
      <c r="H53" s="144">
        <v>1</v>
      </c>
      <c r="I53" s="161">
        <v>902</v>
      </c>
      <c r="J53" s="161">
        <v>1353</v>
      </c>
      <c r="K53" s="161">
        <v>1643</v>
      </c>
      <c r="L53" s="144">
        <v>0</v>
      </c>
      <c r="M53" s="145">
        <v>11.862527716186252</v>
      </c>
      <c r="N53" s="146">
        <v>1</v>
      </c>
      <c r="O53" s="5">
        <v>121.95121951219512</v>
      </c>
      <c r="P53" s="54" t="s">
        <v>69</v>
      </c>
      <c r="Q53" s="28">
        <v>4</v>
      </c>
      <c r="R53" s="29">
        <v>5</v>
      </c>
      <c r="S53" s="30">
        <v>1</v>
      </c>
      <c r="T53" s="31">
        <v>1</v>
      </c>
      <c r="U53" s="32">
        <v>1</v>
      </c>
      <c r="V53" s="33">
        <v>1</v>
      </c>
      <c r="W53" s="48">
        <v>1</v>
      </c>
      <c r="X53" s="34" t="s">
        <v>69</v>
      </c>
      <c r="Y53" s="118">
        <v>8</v>
      </c>
      <c r="Z53" s="119">
        <v>0</v>
      </c>
      <c r="AA53" s="120">
        <v>0</v>
      </c>
      <c r="AB53" s="73">
        <v>4</v>
      </c>
      <c r="AC53" s="74">
        <v>1</v>
      </c>
      <c r="AD53" s="75">
        <v>0</v>
      </c>
      <c r="AE53" s="99">
        <v>0</v>
      </c>
    </row>
    <row r="54" spans="1:31" ht="14.25" customHeight="1" x14ac:dyDescent="0.2">
      <c r="A54" s="85" t="s">
        <v>194</v>
      </c>
      <c r="B54" s="3">
        <v>350</v>
      </c>
      <c r="C54" s="9">
        <f t="shared" si="1"/>
        <v>8</v>
      </c>
      <c r="D54" s="25">
        <v>4</v>
      </c>
      <c r="E54" s="26">
        <v>4</v>
      </c>
      <c r="F54" s="27">
        <v>1</v>
      </c>
      <c r="G54" s="143">
        <v>47.517142857142858</v>
      </c>
      <c r="H54" s="144">
        <v>1</v>
      </c>
      <c r="I54" s="161">
        <v>700</v>
      </c>
      <c r="J54" s="161">
        <v>1050</v>
      </c>
      <c r="K54" s="161">
        <v>2302</v>
      </c>
      <c r="L54" s="144">
        <v>0</v>
      </c>
      <c r="M54" s="145">
        <v>15</v>
      </c>
      <c r="N54" s="146">
        <v>1</v>
      </c>
      <c r="O54" s="5">
        <v>220</v>
      </c>
      <c r="P54" s="54" t="s">
        <v>69</v>
      </c>
      <c r="Q54" s="28">
        <v>4</v>
      </c>
      <c r="R54" s="29">
        <v>12</v>
      </c>
      <c r="S54" s="30">
        <v>1</v>
      </c>
      <c r="T54" s="31">
        <v>1</v>
      </c>
      <c r="U54" s="32">
        <v>2</v>
      </c>
      <c r="V54" s="33">
        <v>1</v>
      </c>
      <c r="W54" s="48">
        <v>1</v>
      </c>
      <c r="X54" s="34" t="s">
        <v>69</v>
      </c>
      <c r="Y54" s="118">
        <v>8</v>
      </c>
      <c r="Z54" s="119">
        <v>100</v>
      </c>
      <c r="AA54" s="120">
        <v>1</v>
      </c>
      <c r="AB54" s="73">
        <v>4</v>
      </c>
      <c r="AC54" s="74">
        <v>8</v>
      </c>
      <c r="AD54" s="75">
        <v>1</v>
      </c>
      <c r="AE54" s="99">
        <v>0</v>
      </c>
    </row>
    <row r="55" spans="1:31" ht="14.25" customHeight="1" x14ac:dyDescent="0.2">
      <c r="A55" s="85" t="s">
        <v>195</v>
      </c>
      <c r="B55" s="3">
        <v>1520</v>
      </c>
      <c r="C55" s="9">
        <f t="shared" si="1"/>
        <v>2</v>
      </c>
      <c r="D55" s="25">
        <v>15</v>
      </c>
      <c r="E55" s="26">
        <v>3</v>
      </c>
      <c r="F55" s="27">
        <v>0</v>
      </c>
      <c r="G55" s="143">
        <v>12.078947368421053</v>
      </c>
      <c r="H55" s="144">
        <v>0</v>
      </c>
      <c r="I55" s="161">
        <v>3040</v>
      </c>
      <c r="J55" s="161">
        <v>4560</v>
      </c>
      <c r="K55" s="161">
        <v>2128</v>
      </c>
      <c r="L55" s="144">
        <v>0</v>
      </c>
      <c r="M55" s="145">
        <v>1.7105263157894739</v>
      </c>
      <c r="N55" s="146">
        <v>0</v>
      </c>
      <c r="O55" s="5">
        <v>10.526315789473683</v>
      </c>
      <c r="P55" s="54">
        <v>0</v>
      </c>
      <c r="Q55" s="28">
        <v>9</v>
      </c>
      <c r="R55" s="29">
        <v>1</v>
      </c>
      <c r="S55" s="30">
        <v>0</v>
      </c>
      <c r="T55" s="31">
        <v>2</v>
      </c>
      <c r="U55" s="32">
        <v>1</v>
      </c>
      <c r="V55" s="33">
        <v>0</v>
      </c>
      <c r="W55" s="48">
        <v>1</v>
      </c>
      <c r="X55" s="34">
        <v>1</v>
      </c>
      <c r="Y55" s="118">
        <v>8</v>
      </c>
      <c r="Z55" s="119">
        <v>50</v>
      </c>
      <c r="AA55" s="120">
        <v>0</v>
      </c>
      <c r="AB55" s="73">
        <v>20</v>
      </c>
      <c r="AC55" s="74">
        <v>0</v>
      </c>
      <c r="AD55" s="75">
        <v>0</v>
      </c>
      <c r="AE55" s="99">
        <v>0</v>
      </c>
    </row>
    <row r="56" spans="1:31" ht="14.25" customHeight="1" x14ac:dyDescent="0.2">
      <c r="A56" s="85" t="s">
        <v>196</v>
      </c>
      <c r="B56" s="3">
        <v>1372</v>
      </c>
      <c r="C56" s="4">
        <f t="shared" si="1"/>
        <v>4</v>
      </c>
      <c r="D56" s="25">
        <v>15</v>
      </c>
      <c r="E56" s="26">
        <v>6</v>
      </c>
      <c r="F56" s="27">
        <v>0</v>
      </c>
      <c r="G56" s="143">
        <v>15.419825072886297</v>
      </c>
      <c r="H56" s="144">
        <v>0</v>
      </c>
      <c r="I56" s="161">
        <v>2744</v>
      </c>
      <c r="J56" s="161">
        <v>4116</v>
      </c>
      <c r="K56" s="161">
        <v>5258</v>
      </c>
      <c r="L56" s="144">
        <v>0</v>
      </c>
      <c r="M56" s="145">
        <v>4.4825072886297379</v>
      </c>
      <c r="N56" s="146">
        <v>0</v>
      </c>
      <c r="O56" s="5">
        <v>69.24198250728864</v>
      </c>
      <c r="P56" s="54">
        <v>1</v>
      </c>
      <c r="Q56" s="28">
        <v>9</v>
      </c>
      <c r="R56" s="29">
        <v>19</v>
      </c>
      <c r="S56" s="30">
        <v>1</v>
      </c>
      <c r="T56" s="31">
        <v>2</v>
      </c>
      <c r="U56" s="32">
        <v>1</v>
      </c>
      <c r="V56" s="33">
        <v>0</v>
      </c>
      <c r="W56" s="48">
        <v>1</v>
      </c>
      <c r="X56" s="34">
        <v>1</v>
      </c>
      <c r="Y56" s="118">
        <v>8</v>
      </c>
      <c r="Z56" s="119">
        <v>0</v>
      </c>
      <c r="AA56" s="120">
        <v>0</v>
      </c>
      <c r="AB56" s="73">
        <v>20</v>
      </c>
      <c r="AC56" s="74">
        <v>4</v>
      </c>
      <c r="AD56" s="75">
        <v>0</v>
      </c>
      <c r="AE56" s="99">
        <v>0</v>
      </c>
    </row>
    <row r="57" spans="1:31" ht="14.25" customHeight="1" x14ac:dyDescent="0.2">
      <c r="A57" s="85" t="s">
        <v>197</v>
      </c>
      <c r="B57" s="3">
        <v>362</v>
      </c>
      <c r="C57" s="9">
        <f t="shared" si="1"/>
        <v>6</v>
      </c>
      <c r="D57" s="25">
        <v>4</v>
      </c>
      <c r="E57" s="26">
        <v>3</v>
      </c>
      <c r="F57" s="27">
        <v>0</v>
      </c>
      <c r="G57" s="143">
        <v>57.364640883977899</v>
      </c>
      <c r="H57" s="144">
        <v>1</v>
      </c>
      <c r="I57" s="161">
        <v>724</v>
      </c>
      <c r="J57" s="161">
        <v>1086</v>
      </c>
      <c r="K57" s="161">
        <v>3756</v>
      </c>
      <c r="L57" s="144">
        <v>0</v>
      </c>
      <c r="M57" s="145">
        <v>7.1823204419889501</v>
      </c>
      <c r="N57" s="146">
        <v>1</v>
      </c>
      <c r="O57" s="5">
        <v>179.55801104972377</v>
      </c>
      <c r="P57" s="54" t="s">
        <v>69</v>
      </c>
      <c r="Q57" s="28">
        <v>4</v>
      </c>
      <c r="R57" s="29">
        <v>20</v>
      </c>
      <c r="S57" s="30">
        <v>1</v>
      </c>
      <c r="T57" s="31">
        <v>1</v>
      </c>
      <c r="U57" s="32">
        <v>1</v>
      </c>
      <c r="V57" s="33">
        <v>1</v>
      </c>
      <c r="W57" s="48">
        <v>1</v>
      </c>
      <c r="X57" s="34" t="s">
        <v>69</v>
      </c>
      <c r="Y57" s="118">
        <v>8</v>
      </c>
      <c r="Z57" s="119">
        <v>0</v>
      </c>
      <c r="AA57" s="120">
        <v>0</v>
      </c>
      <c r="AB57" s="73">
        <v>4</v>
      </c>
      <c r="AC57" s="74">
        <v>10</v>
      </c>
      <c r="AD57" s="75">
        <v>1</v>
      </c>
      <c r="AE57" s="99">
        <v>0</v>
      </c>
    </row>
    <row r="58" spans="1:31" ht="14.25" customHeight="1" x14ac:dyDescent="0.2">
      <c r="A58" s="85" t="s">
        <v>198</v>
      </c>
      <c r="B58" s="3">
        <v>371</v>
      </c>
      <c r="C58" s="9">
        <f t="shared" si="1"/>
        <v>5</v>
      </c>
      <c r="D58" s="25">
        <v>4</v>
      </c>
      <c r="E58" s="26">
        <v>2</v>
      </c>
      <c r="F58" s="27">
        <v>0</v>
      </c>
      <c r="G58" s="143">
        <v>98.768194070080867</v>
      </c>
      <c r="H58" s="144">
        <v>1</v>
      </c>
      <c r="I58" s="161">
        <v>742</v>
      </c>
      <c r="J58" s="161">
        <v>1113</v>
      </c>
      <c r="K58" s="161">
        <v>2063</v>
      </c>
      <c r="L58" s="144">
        <v>0</v>
      </c>
      <c r="M58" s="145">
        <v>8.7601078167115904</v>
      </c>
      <c r="N58" s="146">
        <v>1</v>
      </c>
      <c r="O58" s="5">
        <v>75.471698113207538</v>
      </c>
      <c r="P58" s="54" t="s">
        <v>69</v>
      </c>
      <c r="Q58" s="28">
        <v>4</v>
      </c>
      <c r="R58" s="29">
        <v>10</v>
      </c>
      <c r="S58" s="30">
        <v>1</v>
      </c>
      <c r="T58" s="31">
        <v>1</v>
      </c>
      <c r="U58" s="32">
        <v>1</v>
      </c>
      <c r="V58" s="33">
        <v>1</v>
      </c>
      <c r="W58" s="48">
        <v>1</v>
      </c>
      <c r="X58" s="34" t="s">
        <v>69</v>
      </c>
      <c r="Y58" s="118">
        <v>8</v>
      </c>
      <c r="Z58" s="119">
        <v>0</v>
      </c>
      <c r="AA58" s="120">
        <v>0</v>
      </c>
      <c r="AB58" s="73">
        <v>4</v>
      </c>
      <c r="AC58" s="74">
        <v>2</v>
      </c>
      <c r="AD58" s="75">
        <v>0</v>
      </c>
      <c r="AE58" s="99">
        <v>0</v>
      </c>
    </row>
    <row r="59" spans="1:31" ht="14.25" customHeight="1" x14ac:dyDescent="0.2">
      <c r="A59" s="85" t="s">
        <v>199</v>
      </c>
      <c r="B59" s="3">
        <v>655</v>
      </c>
      <c r="C59" s="9">
        <f t="shared" si="1"/>
        <v>3</v>
      </c>
      <c r="D59" s="25">
        <v>5</v>
      </c>
      <c r="E59" s="26">
        <v>4</v>
      </c>
      <c r="F59" s="27">
        <v>0</v>
      </c>
      <c r="G59" s="143">
        <v>29.320610687022899</v>
      </c>
      <c r="H59" s="144">
        <v>0</v>
      </c>
      <c r="I59" s="161">
        <v>1310</v>
      </c>
      <c r="J59" s="161">
        <v>1965</v>
      </c>
      <c r="K59" s="161">
        <v>6246</v>
      </c>
      <c r="L59" s="144">
        <v>0</v>
      </c>
      <c r="M59" s="145">
        <v>3.3587786259541987</v>
      </c>
      <c r="N59" s="146">
        <v>0</v>
      </c>
      <c r="O59" s="5">
        <v>94.656488549618317</v>
      </c>
      <c r="P59" s="54" t="s">
        <v>69</v>
      </c>
      <c r="Q59" s="28">
        <v>6</v>
      </c>
      <c r="R59" s="29">
        <v>19</v>
      </c>
      <c r="S59" s="30">
        <v>1</v>
      </c>
      <c r="T59" s="31">
        <v>2</v>
      </c>
      <c r="U59" s="32">
        <v>1</v>
      </c>
      <c r="V59" s="33">
        <v>0</v>
      </c>
      <c r="W59" s="48">
        <v>1</v>
      </c>
      <c r="X59" s="34">
        <v>1</v>
      </c>
      <c r="Y59" s="118">
        <v>8</v>
      </c>
      <c r="Z59" s="119">
        <v>0</v>
      </c>
      <c r="AA59" s="120">
        <v>0</v>
      </c>
      <c r="AB59" s="73">
        <v>6</v>
      </c>
      <c r="AC59" s="74">
        <v>4</v>
      </c>
      <c r="AD59" s="75">
        <v>0</v>
      </c>
      <c r="AE59" s="99">
        <v>0</v>
      </c>
    </row>
    <row r="60" spans="1:31" ht="14.25" customHeight="1" x14ac:dyDescent="0.2">
      <c r="A60" s="85" t="s">
        <v>200</v>
      </c>
      <c r="B60" s="3">
        <v>271</v>
      </c>
      <c r="C60" s="9">
        <f t="shared" si="1"/>
        <v>3</v>
      </c>
      <c r="D60" s="25">
        <v>4</v>
      </c>
      <c r="E60" s="26">
        <v>3</v>
      </c>
      <c r="F60" s="27">
        <v>0</v>
      </c>
      <c r="G60" s="143">
        <v>18.450184501845019</v>
      </c>
      <c r="H60" s="144">
        <v>0</v>
      </c>
      <c r="I60" s="161">
        <v>542</v>
      </c>
      <c r="J60" s="161">
        <v>813</v>
      </c>
      <c r="K60" s="161">
        <v>2288</v>
      </c>
      <c r="L60" s="144">
        <v>0</v>
      </c>
      <c r="M60" s="145">
        <v>4.2435424354243541</v>
      </c>
      <c r="N60" s="146">
        <v>0</v>
      </c>
      <c r="O60" s="5">
        <v>258.30258302583024</v>
      </c>
      <c r="P60" s="54" t="s">
        <v>69</v>
      </c>
      <c r="Q60" s="28">
        <v>4</v>
      </c>
      <c r="R60" s="29">
        <v>10</v>
      </c>
      <c r="S60" s="30">
        <v>1</v>
      </c>
      <c r="T60" s="31">
        <v>1</v>
      </c>
      <c r="U60" s="32">
        <v>1</v>
      </c>
      <c r="V60" s="33">
        <v>1</v>
      </c>
      <c r="W60" s="48">
        <v>1</v>
      </c>
      <c r="X60" s="34" t="s">
        <v>69</v>
      </c>
      <c r="Y60" s="118">
        <v>8</v>
      </c>
      <c r="Z60" s="119">
        <v>0</v>
      </c>
      <c r="AA60" s="120">
        <v>0</v>
      </c>
      <c r="AB60" s="73">
        <v>4</v>
      </c>
      <c r="AC60" s="74">
        <v>0</v>
      </c>
      <c r="AD60" s="75">
        <v>0</v>
      </c>
      <c r="AE60" s="99">
        <v>0</v>
      </c>
    </row>
    <row r="61" spans="1:31" ht="14.25" customHeight="1" thickBot="1" x14ac:dyDescent="0.25">
      <c r="A61" s="85" t="s">
        <v>201</v>
      </c>
      <c r="B61" s="3">
        <v>183</v>
      </c>
      <c r="C61" s="4">
        <f t="shared" si="1"/>
        <v>2</v>
      </c>
      <c r="D61" s="25">
        <v>4</v>
      </c>
      <c r="E61" s="26">
        <v>1</v>
      </c>
      <c r="F61" s="27">
        <v>0</v>
      </c>
      <c r="G61" s="152">
        <v>0</v>
      </c>
      <c r="H61" s="153">
        <v>0</v>
      </c>
      <c r="I61" s="162">
        <v>366</v>
      </c>
      <c r="J61" s="162">
        <v>549</v>
      </c>
      <c r="K61" s="161">
        <v>1439</v>
      </c>
      <c r="L61" s="144">
        <v>0</v>
      </c>
      <c r="M61" s="150">
        <v>0</v>
      </c>
      <c r="N61" s="149">
        <v>0</v>
      </c>
      <c r="O61" s="5">
        <v>163.93442622950818</v>
      </c>
      <c r="P61" s="54" t="s">
        <v>69</v>
      </c>
      <c r="Q61" s="28">
        <v>4</v>
      </c>
      <c r="R61" s="29">
        <v>6</v>
      </c>
      <c r="S61" s="30">
        <v>1</v>
      </c>
      <c r="T61" s="31">
        <v>1</v>
      </c>
      <c r="U61" s="32">
        <v>0</v>
      </c>
      <c r="V61" s="33">
        <v>0</v>
      </c>
      <c r="W61" s="48">
        <v>1</v>
      </c>
      <c r="X61" s="34" t="s">
        <v>69</v>
      </c>
      <c r="Y61" s="118">
        <v>8</v>
      </c>
      <c r="Z61" s="119">
        <v>0</v>
      </c>
      <c r="AA61" s="120">
        <v>0</v>
      </c>
      <c r="AB61" s="73">
        <v>4</v>
      </c>
      <c r="AC61" s="74">
        <v>0</v>
      </c>
      <c r="AD61" s="75">
        <v>0</v>
      </c>
      <c r="AE61" s="99">
        <v>0</v>
      </c>
    </row>
    <row r="62" spans="1:31" ht="23.25" customHeight="1" thickBot="1" x14ac:dyDescent="0.25">
      <c r="A62" s="1" t="s">
        <v>202</v>
      </c>
      <c r="B62" s="15"/>
      <c r="C62" s="11"/>
      <c r="D62" s="201">
        <f>SUM(F5:F61)</f>
        <v>15</v>
      </c>
      <c r="E62" s="202"/>
      <c r="F62" s="203"/>
      <c r="G62" s="204">
        <f>SUM(H5:H61)</f>
        <v>16</v>
      </c>
      <c r="H62" s="205"/>
      <c r="I62" s="434">
        <f>SUM(L5:L61)</f>
        <v>3</v>
      </c>
      <c r="J62" s="439"/>
      <c r="K62" s="439"/>
      <c r="L62" s="435"/>
      <c r="M62" s="204">
        <f>SUM(N5:N61)</f>
        <v>22</v>
      </c>
      <c r="N62" s="435"/>
      <c r="O62" s="206">
        <f>SUM(P5:P61)</f>
        <v>6</v>
      </c>
      <c r="P62" s="207"/>
      <c r="Q62" s="180">
        <f>SUM(S5:S61)</f>
        <v>36</v>
      </c>
      <c r="R62" s="181"/>
      <c r="S62" s="182"/>
      <c r="T62" s="183">
        <f>SUM(V5:V61)</f>
        <v>31</v>
      </c>
      <c r="U62" s="184"/>
      <c r="V62" s="185"/>
      <c r="W62" s="87">
        <f>SUM(W5:W61)</f>
        <v>57</v>
      </c>
      <c r="X62" s="88">
        <f>SUM(X5:X61)</f>
        <v>35</v>
      </c>
      <c r="Y62" s="422">
        <f>SUM(AA5:AA61)</f>
        <v>11</v>
      </c>
      <c r="Z62" s="423"/>
      <c r="AA62" s="424"/>
      <c r="AB62" s="449">
        <f>SUM(AD5:AD61)</f>
        <v>9</v>
      </c>
      <c r="AC62" s="450"/>
      <c r="AD62" s="451"/>
      <c r="AE62" s="101">
        <f>SUM(AE5:AE61)</f>
        <v>8</v>
      </c>
    </row>
    <row r="63" spans="1:31" ht="23.25" customHeight="1" thickBot="1" x14ac:dyDescent="0.25">
      <c r="A63" s="1" t="s">
        <v>203</v>
      </c>
      <c r="B63" s="15"/>
      <c r="C63" s="11"/>
      <c r="D63" s="187">
        <f>D62/57</f>
        <v>0.26315789473684209</v>
      </c>
      <c r="E63" s="188"/>
      <c r="F63" s="189"/>
      <c r="G63" s="190">
        <f>G62/57</f>
        <v>0.2807017543859649</v>
      </c>
      <c r="H63" s="191"/>
      <c r="I63" s="416">
        <f>I62/57</f>
        <v>5.2631578947368418E-2</v>
      </c>
      <c r="J63" s="418"/>
      <c r="K63" s="418"/>
      <c r="L63" s="417"/>
      <c r="M63" s="190">
        <f>M62/57</f>
        <v>0.38596491228070173</v>
      </c>
      <c r="N63" s="417"/>
      <c r="O63" s="192">
        <f>O62/57</f>
        <v>0.10526315789473684</v>
      </c>
      <c r="P63" s="193"/>
      <c r="Q63" s="194">
        <f>Q62/57</f>
        <v>0.63157894736842102</v>
      </c>
      <c r="R63" s="195"/>
      <c r="S63" s="196"/>
      <c r="T63" s="197">
        <f>T62/57</f>
        <v>0.54385964912280704</v>
      </c>
      <c r="U63" s="198"/>
      <c r="V63" s="199"/>
      <c r="W63" s="79">
        <f>W62/57</f>
        <v>1</v>
      </c>
      <c r="X63" s="80">
        <f>X62/57</f>
        <v>0.61403508771929827</v>
      </c>
      <c r="Y63" s="426">
        <f>Y62/57</f>
        <v>0.19298245614035087</v>
      </c>
      <c r="Z63" s="427"/>
      <c r="AA63" s="428"/>
      <c r="AB63" s="419">
        <f>AB62/57</f>
        <v>0.15789473684210525</v>
      </c>
      <c r="AC63" s="420"/>
      <c r="AD63" s="421"/>
      <c r="AE63" s="102">
        <f>AE62/57</f>
        <v>0.14035087719298245</v>
      </c>
    </row>
    <row r="64" spans="1:31" x14ac:dyDescent="0.2">
      <c r="A64" s="10" t="s">
        <v>32</v>
      </c>
      <c r="B64" s="10"/>
      <c r="C64" s="10"/>
      <c r="D64" s="51"/>
      <c r="E64" s="51"/>
      <c r="F64" s="52"/>
      <c r="G64" s="51"/>
      <c r="H64" s="51"/>
      <c r="I64" s="51"/>
      <c r="J64" s="51"/>
      <c r="K64" s="51"/>
      <c r="L64" s="52"/>
      <c r="M64" s="51"/>
      <c r="N64" s="51"/>
      <c r="O64" s="52"/>
      <c r="P64" s="51"/>
      <c r="Q64" s="51"/>
      <c r="R64" s="52"/>
      <c r="S64" s="52"/>
      <c r="T64" s="52"/>
    </row>
    <row r="65" spans="1:20" ht="18.75" customHeight="1" x14ac:dyDescent="0.2">
      <c r="A65" s="2"/>
      <c r="D65" s="50"/>
      <c r="E65" s="50"/>
      <c r="F65" s="45"/>
      <c r="G65" s="50"/>
      <c r="H65" s="50"/>
      <c r="I65" s="50"/>
      <c r="J65" s="50"/>
      <c r="K65" s="50"/>
      <c r="L65" s="45"/>
      <c r="M65" s="45"/>
      <c r="N65" s="45"/>
      <c r="O65" s="45"/>
      <c r="P65" s="45"/>
      <c r="Q65" s="45"/>
      <c r="R65" s="45"/>
      <c r="S65" s="45"/>
      <c r="T65" s="45"/>
    </row>
  </sheetData>
  <mergeCells count="34">
    <mergeCell ref="AE2:AE4"/>
    <mergeCell ref="M3:N3"/>
    <mergeCell ref="M62:N62"/>
    <mergeCell ref="G2:N2"/>
    <mergeCell ref="I3:L3"/>
    <mergeCell ref="I62:L62"/>
    <mergeCell ref="AB2:AD3"/>
    <mergeCell ref="AB62:AD62"/>
    <mergeCell ref="Q2:S3"/>
    <mergeCell ref="T2:V3"/>
    <mergeCell ref="W2:W4"/>
    <mergeCell ref="X2:X4"/>
    <mergeCell ref="Y2:AA3"/>
    <mergeCell ref="O2:P3"/>
    <mergeCell ref="G3:H3"/>
    <mergeCell ref="AB63:AD63"/>
    <mergeCell ref="Q63:S63"/>
    <mergeCell ref="T63:V63"/>
    <mergeCell ref="Y63:AA63"/>
    <mergeCell ref="Q62:S62"/>
    <mergeCell ref="Y62:AA62"/>
    <mergeCell ref="T62:V62"/>
    <mergeCell ref="O63:P63"/>
    <mergeCell ref="D62:F62"/>
    <mergeCell ref="G62:H62"/>
    <mergeCell ref="O62:P62"/>
    <mergeCell ref="I63:L63"/>
    <mergeCell ref="A2:A4"/>
    <mergeCell ref="B2:B4"/>
    <mergeCell ref="C2:C4"/>
    <mergeCell ref="D2:F3"/>
    <mergeCell ref="M63:N63"/>
    <mergeCell ref="D63:F63"/>
    <mergeCell ref="G63:H63"/>
  </mergeCells>
  <pageMargins left="0.7" right="0.7" top="0.78740157499999996" bottom="0.78740157499999996" header="0.3" footer="0.3"/>
  <pageSetup paperSize="9" scale="4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-0.499984740745262"/>
    <pageSetUpPr fitToPage="1"/>
  </sheetPr>
  <dimension ref="A1:AE73"/>
  <sheetViews>
    <sheetView showGridLines="0" zoomScale="80" zoomScaleNormal="80" workbookViewId="0">
      <selection activeCell="G6" sqref="G6"/>
    </sheetView>
  </sheetViews>
  <sheetFormatPr defaultRowHeight="12.75" x14ac:dyDescent="0.2"/>
  <cols>
    <col min="1" max="1" width="25" customWidth="1"/>
    <col min="2" max="2" width="9.85546875" customWidth="1"/>
    <col min="3" max="3" width="10.42578125" customWidth="1"/>
    <col min="4" max="4" width="9.140625" customWidth="1"/>
    <col min="5" max="5" width="9.85546875" customWidth="1"/>
    <col min="6" max="6" width="9.140625" customWidth="1"/>
    <col min="7" max="7" width="9.7109375" customWidth="1"/>
    <col min="8" max="10" width="11.28515625" customWidth="1"/>
    <col min="11" max="11" width="10.85546875" customWidth="1"/>
    <col min="12" max="12" width="10.42578125" customWidth="1"/>
    <col min="13" max="13" width="9.5703125" customWidth="1"/>
    <col min="14" max="14" width="9.140625" customWidth="1"/>
    <col min="15" max="15" width="9.28515625" customWidth="1"/>
    <col min="16" max="16" width="12" customWidth="1"/>
    <col min="17" max="17" width="9.5703125" customWidth="1"/>
    <col min="18" max="18" width="9.42578125" customWidth="1"/>
    <col min="19" max="19" width="10.5703125" customWidth="1"/>
    <col min="20" max="20" width="12.5703125" customWidth="1"/>
    <col min="24" max="24" width="12.42578125" customWidth="1"/>
  </cols>
  <sheetData>
    <row r="1" spans="1:31" ht="20.25" customHeight="1" thickBot="1" x14ac:dyDescent="0.25">
      <c r="A1" s="94" t="s">
        <v>204</v>
      </c>
    </row>
    <row r="2" spans="1:31" ht="36.75" customHeight="1" x14ac:dyDescent="0.2">
      <c r="A2" s="252" t="s">
        <v>39</v>
      </c>
      <c r="B2" s="254" t="s">
        <v>2</v>
      </c>
      <c r="C2" s="413" t="s">
        <v>40</v>
      </c>
      <c r="D2" s="256" t="s">
        <v>3</v>
      </c>
      <c r="E2" s="257"/>
      <c r="F2" s="258"/>
      <c r="G2" s="316" t="s">
        <v>4</v>
      </c>
      <c r="H2" s="317"/>
      <c r="I2" s="317"/>
      <c r="J2" s="317"/>
      <c r="K2" s="317"/>
      <c r="L2" s="317"/>
      <c r="M2" s="317"/>
      <c r="N2" s="318"/>
      <c r="O2" s="262" t="s">
        <v>41</v>
      </c>
      <c r="P2" s="263"/>
      <c r="Q2" s="266" t="s">
        <v>6</v>
      </c>
      <c r="R2" s="267"/>
      <c r="S2" s="268"/>
      <c r="T2" s="272" t="s">
        <v>7</v>
      </c>
      <c r="U2" s="273"/>
      <c r="V2" s="274"/>
      <c r="W2" s="436" t="s">
        <v>42</v>
      </c>
      <c r="X2" s="440" t="s">
        <v>43</v>
      </c>
      <c r="Y2" s="282" t="s">
        <v>108</v>
      </c>
      <c r="Z2" s="283"/>
      <c r="AA2" s="284"/>
      <c r="AB2" s="443" t="s">
        <v>44</v>
      </c>
      <c r="AC2" s="444"/>
      <c r="AD2" s="445"/>
      <c r="AE2" s="429" t="s">
        <v>45</v>
      </c>
    </row>
    <row r="3" spans="1:31" ht="64.5" customHeight="1" x14ac:dyDescent="0.2">
      <c r="A3" s="253"/>
      <c r="B3" s="255"/>
      <c r="C3" s="414"/>
      <c r="D3" s="259"/>
      <c r="E3" s="260"/>
      <c r="F3" s="261"/>
      <c r="G3" s="288" t="s">
        <v>46</v>
      </c>
      <c r="H3" s="289"/>
      <c r="I3" s="432" t="s">
        <v>47</v>
      </c>
      <c r="J3" s="307"/>
      <c r="K3" s="307"/>
      <c r="L3" s="289"/>
      <c r="M3" s="432" t="s">
        <v>48</v>
      </c>
      <c r="N3" s="433"/>
      <c r="O3" s="264"/>
      <c r="P3" s="265"/>
      <c r="Q3" s="269"/>
      <c r="R3" s="270"/>
      <c r="S3" s="271"/>
      <c r="T3" s="275"/>
      <c r="U3" s="276"/>
      <c r="V3" s="277"/>
      <c r="W3" s="437"/>
      <c r="X3" s="441"/>
      <c r="Y3" s="285"/>
      <c r="Z3" s="286"/>
      <c r="AA3" s="287"/>
      <c r="AB3" s="446"/>
      <c r="AC3" s="447"/>
      <c r="AD3" s="448"/>
      <c r="AE3" s="430"/>
    </row>
    <row r="4" spans="1:31" ht="84.75" customHeight="1" thickBot="1" x14ac:dyDescent="0.25">
      <c r="A4" s="412"/>
      <c r="B4" s="425"/>
      <c r="C4" s="415"/>
      <c r="D4" s="56" t="s">
        <v>49</v>
      </c>
      <c r="E4" s="57" t="s">
        <v>50</v>
      </c>
      <c r="F4" s="58" t="s">
        <v>51</v>
      </c>
      <c r="G4" s="135" t="s">
        <v>13</v>
      </c>
      <c r="H4" s="136" t="s">
        <v>51</v>
      </c>
      <c r="I4" s="151" t="s">
        <v>52</v>
      </c>
      <c r="J4" s="151" t="s">
        <v>53</v>
      </c>
      <c r="K4" s="151" t="s">
        <v>50</v>
      </c>
      <c r="L4" s="136" t="s">
        <v>51</v>
      </c>
      <c r="M4" s="137" t="s">
        <v>54</v>
      </c>
      <c r="N4" s="138" t="s">
        <v>51</v>
      </c>
      <c r="O4" s="59" t="s">
        <v>50</v>
      </c>
      <c r="P4" s="60" t="s">
        <v>51</v>
      </c>
      <c r="Q4" s="61" t="s">
        <v>55</v>
      </c>
      <c r="R4" s="62" t="s">
        <v>56</v>
      </c>
      <c r="S4" s="63" t="s">
        <v>51</v>
      </c>
      <c r="T4" s="64" t="s">
        <v>55</v>
      </c>
      <c r="U4" s="65" t="s">
        <v>57</v>
      </c>
      <c r="V4" s="66" t="s">
        <v>51</v>
      </c>
      <c r="W4" s="438"/>
      <c r="X4" s="442" t="s">
        <v>9</v>
      </c>
      <c r="Y4" s="112" t="s">
        <v>55</v>
      </c>
      <c r="Z4" s="113" t="s">
        <v>58</v>
      </c>
      <c r="AA4" s="114" t="s">
        <v>51</v>
      </c>
      <c r="AB4" s="67" t="s">
        <v>55</v>
      </c>
      <c r="AC4" s="68" t="s">
        <v>59</v>
      </c>
      <c r="AD4" s="69" t="s">
        <v>51</v>
      </c>
      <c r="AE4" s="431" t="s">
        <v>9</v>
      </c>
    </row>
    <row r="5" spans="1:31" ht="14.25" customHeight="1" x14ac:dyDescent="0.2">
      <c r="A5" s="84" t="s">
        <v>205</v>
      </c>
      <c r="B5" s="6">
        <v>8351</v>
      </c>
      <c r="C5" s="12">
        <f>F5+H5+L5+N5+S5+V5+W5+AA5+AD5+AE5+SUM(P5)+SUM(X5)</f>
        <v>10</v>
      </c>
      <c r="D5" s="16">
        <v>28</v>
      </c>
      <c r="E5" s="17">
        <v>36</v>
      </c>
      <c r="F5" s="18">
        <v>1</v>
      </c>
      <c r="G5" s="139">
        <v>33.17</v>
      </c>
      <c r="H5" s="140">
        <v>1</v>
      </c>
      <c r="I5" s="160">
        <v>16702</v>
      </c>
      <c r="J5" s="160">
        <v>25053</v>
      </c>
      <c r="K5" s="160">
        <v>61914</v>
      </c>
      <c r="L5" s="140">
        <v>0</v>
      </c>
      <c r="M5" s="141">
        <v>15.147886480660999</v>
      </c>
      <c r="N5" s="142">
        <v>1</v>
      </c>
      <c r="O5" s="7">
        <v>69.093521733924078</v>
      </c>
      <c r="P5" s="53">
        <v>1</v>
      </c>
      <c r="Q5" s="19">
        <v>20</v>
      </c>
      <c r="R5" s="20">
        <v>54</v>
      </c>
      <c r="S5" s="21">
        <v>1</v>
      </c>
      <c r="T5" s="22">
        <v>5</v>
      </c>
      <c r="U5" s="23">
        <v>20</v>
      </c>
      <c r="V5" s="24">
        <v>1</v>
      </c>
      <c r="W5" s="46">
        <v>1</v>
      </c>
      <c r="X5" s="47">
        <v>1</v>
      </c>
      <c r="Y5" s="115">
        <v>48</v>
      </c>
      <c r="Z5" s="116">
        <v>100</v>
      </c>
      <c r="AA5" s="117">
        <v>1</v>
      </c>
      <c r="AB5" s="70">
        <v>80</v>
      </c>
      <c r="AC5" s="71">
        <v>231</v>
      </c>
      <c r="AD5" s="72">
        <v>1</v>
      </c>
      <c r="AE5" s="98">
        <v>0</v>
      </c>
    </row>
    <row r="6" spans="1:31" ht="14.25" customHeight="1" x14ac:dyDescent="0.2">
      <c r="A6" s="85" t="s">
        <v>206</v>
      </c>
      <c r="B6" s="3">
        <v>1428</v>
      </c>
      <c r="C6" s="9">
        <f t="shared" ref="C6:C69" si="0">F6+H6+L6+N6+S6+V6+W6+AA6+AD6+AE6+SUM(P6)+SUM(X6)</f>
        <v>10</v>
      </c>
      <c r="D6" s="25">
        <v>15</v>
      </c>
      <c r="E6" s="26">
        <v>18</v>
      </c>
      <c r="F6" s="27">
        <v>1</v>
      </c>
      <c r="G6" s="143">
        <v>46.406862745098039</v>
      </c>
      <c r="H6" s="144">
        <v>1</v>
      </c>
      <c r="I6" s="161">
        <v>2856</v>
      </c>
      <c r="J6" s="161">
        <v>4284</v>
      </c>
      <c r="K6" s="161">
        <v>9002</v>
      </c>
      <c r="L6" s="144">
        <v>0</v>
      </c>
      <c r="M6" s="145">
        <v>9.0686274509803919</v>
      </c>
      <c r="N6" s="146">
        <v>1</v>
      </c>
      <c r="O6" s="5">
        <v>39.215686274509807</v>
      </c>
      <c r="P6" s="54">
        <v>0</v>
      </c>
      <c r="Q6" s="28">
        <v>9</v>
      </c>
      <c r="R6" s="29">
        <v>18</v>
      </c>
      <c r="S6" s="30">
        <v>1</v>
      </c>
      <c r="T6" s="31">
        <v>2</v>
      </c>
      <c r="U6" s="32">
        <v>2</v>
      </c>
      <c r="V6" s="33">
        <v>1</v>
      </c>
      <c r="W6" s="48">
        <v>1</v>
      </c>
      <c r="X6" s="34">
        <v>1</v>
      </c>
      <c r="Y6" s="118">
        <v>48</v>
      </c>
      <c r="Z6" s="119">
        <v>100</v>
      </c>
      <c r="AA6" s="120">
        <v>1</v>
      </c>
      <c r="AB6" s="73">
        <v>20</v>
      </c>
      <c r="AC6" s="74">
        <v>29</v>
      </c>
      <c r="AD6" s="75">
        <v>1</v>
      </c>
      <c r="AE6" s="99">
        <v>1</v>
      </c>
    </row>
    <row r="7" spans="1:31" ht="14.25" customHeight="1" x14ac:dyDescent="0.2">
      <c r="A7" s="85" t="s">
        <v>207</v>
      </c>
      <c r="B7" s="3">
        <v>1592</v>
      </c>
      <c r="C7" s="9">
        <f t="shared" si="0"/>
        <v>5</v>
      </c>
      <c r="D7" s="25">
        <v>15</v>
      </c>
      <c r="E7" s="26">
        <v>19</v>
      </c>
      <c r="F7" s="27">
        <v>1</v>
      </c>
      <c r="G7" s="143">
        <v>27.179020100502512</v>
      </c>
      <c r="H7" s="144">
        <v>0</v>
      </c>
      <c r="I7" s="161">
        <v>3184</v>
      </c>
      <c r="J7" s="161">
        <v>4776</v>
      </c>
      <c r="K7" s="161">
        <v>8976</v>
      </c>
      <c r="L7" s="144">
        <v>0</v>
      </c>
      <c r="M7" s="145">
        <v>7.6633165829145726</v>
      </c>
      <c r="N7" s="146">
        <v>1</v>
      </c>
      <c r="O7" s="5">
        <v>40.829145728643219</v>
      </c>
      <c r="P7" s="54">
        <v>0</v>
      </c>
      <c r="Q7" s="28">
        <v>9</v>
      </c>
      <c r="R7" s="29">
        <v>11</v>
      </c>
      <c r="S7" s="30">
        <v>1</v>
      </c>
      <c r="T7" s="31">
        <v>2</v>
      </c>
      <c r="U7" s="32">
        <v>1</v>
      </c>
      <c r="V7" s="33">
        <v>0</v>
      </c>
      <c r="W7" s="48">
        <v>1</v>
      </c>
      <c r="X7" s="34">
        <v>1</v>
      </c>
      <c r="Y7" s="118">
        <v>48</v>
      </c>
      <c r="Z7" s="119">
        <v>0</v>
      </c>
      <c r="AA7" s="120">
        <v>0</v>
      </c>
      <c r="AB7" s="73">
        <v>20</v>
      </c>
      <c r="AC7" s="74">
        <v>16</v>
      </c>
      <c r="AD7" s="75">
        <v>0</v>
      </c>
      <c r="AE7" s="99">
        <v>0</v>
      </c>
    </row>
    <row r="8" spans="1:31" ht="14.25" customHeight="1" x14ac:dyDescent="0.2">
      <c r="A8" s="85" t="s">
        <v>208</v>
      </c>
      <c r="B8" s="3">
        <v>5401</v>
      </c>
      <c r="C8" s="9">
        <f t="shared" si="0"/>
        <v>4</v>
      </c>
      <c r="D8" s="25">
        <v>28</v>
      </c>
      <c r="E8" s="26">
        <v>27</v>
      </c>
      <c r="F8" s="27">
        <v>0</v>
      </c>
      <c r="G8" s="143">
        <v>26.113312349564897</v>
      </c>
      <c r="H8" s="144">
        <v>0</v>
      </c>
      <c r="I8" s="161">
        <v>10802</v>
      </c>
      <c r="J8" s="161">
        <v>16203</v>
      </c>
      <c r="K8" s="161">
        <v>20448</v>
      </c>
      <c r="L8" s="144">
        <v>0</v>
      </c>
      <c r="M8" s="145">
        <v>5.1934826883910388</v>
      </c>
      <c r="N8" s="146">
        <v>0</v>
      </c>
      <c r="O8" s="5">
        <v>14.256619144602853</v>
      </c>
      <c r="P8" s="54">
        <v>0</v>
      </c>
      <c r="Q8" s="28">
        <v>20</v>
      </c>
      <c r="R8" s="29">
        <v>17</v>
      </c>
      <c r="S8" s="30">
        <v>0</v>
      </c>
      <c r="T8" s="31">
        <v>5</v>
      </c>
      <c r="U8" s="32">
        <v>2</v>
      </c>
      <c r="V8" s="33">
        <v>0</v>
      </c>
      <c r="W8" s="48">
        <v>1</v>
      </c>
      <c r="X8" s="34">
        <v>1</v>
      </c>
      <c r="Y8" s="118">
        <v>48</v>
      </c>
      <c r="Z8" s="119">
        <v>100</v>
      </c>
      <c r="AA8" s="120">
        <v>1</v>
      </c>
      <c r="AB8" s="73">
        <v>80</v>
      </c>
      <c r="AC8" s="74">
        <v>93</v>
      </c>
      <c r="AD8" s="75">
        <v>1</v>
      </c>
      <c r="AE8" s="99">
        <v>0</v>
      </c>
    </row>
    <row r="9" spans="1:31" ht="14.25" customHeight="1" x14ac:dyDescent="0.2">
      <c r="A9" s="85" t="s">
        <v>209</v>
      </c>
      <c r="B9" s="3">
        <v>5362</v>
      </c>
      <c r="C9" s="9">
        <f t="shared" si="0"/>
        <v>5</v>
      </c>
      <c r="D9" s="25">
        <v>28</v>
      </c>
      <c r="E9" s="26">
        <v>28</v>
      </c>
      <c r="F9" s="27">
        <v>1</v>
      </c>
      <c r="G9" s="143">
        <v>14.641365162252891</v>
      </c>
      <c r="H9" s="144">
        <v>0</v>
      </c>
      <c r="I9" s="161">
        <v>10724</v>
      </c>
      <c r="J9" s="161">
        <v>16086</v>
      </c>
      <c r="K9" s="161">
        <v>13375</v>
      </c>
      <c r="L9" s="144">
        <v>1</v>
      </c>
      <c r="M9" s="145">
        <v>20.598657217456172</v>
      </c>
      <c r="N9" s="146">
        <v>1</v>
      </c>
      <c r="O9" s="5">
        <v>37.299515106303616</v>
      </c>
      <c r="P9" s="54">
        <v>0</v>
      </c>
      <c r="Q9" s="28">
        <v>20</v>
      </c>
      <c r="R9" s="29">
        <v>5</v>
      </c>
      <c r="S9" s="30">
        <v>0</v>
      </c>
      <c r="T9" s="31">
        <v>5</v>
      </c>
      <c r="U9" s="32">
        <v>1</v>
      </c>
      <c r="V9" s="33">
        <v>0</v>
      </c>
      <c r="W9" s="48">
        <v>1</v>
      </c>
      <c r="X9" s="34">
        <v>1</v>
      </c>
      <c r="Y9" s="118">
        <v>48</v>
      </c>
      <c r="Z9" s="119">
        <v>50</v>
      </c>
      <c r="AA9" s="120">
        <v>0</v>
      </c>
      <c r="AB9" s="73">
        <v>80</v>
      </c>
      <c r="AC9" s="74">
        <v>14</v>
      </c>
      <c r="AD9" s="75">
        <v>0</v>
      </c>
      <c r="AE9" s="99">
        <v>0</v>
      </c>
    </row>
    <row r="10" spans="1:31" ht="14.25" customHeight="1" x14ac:dyDescent="0.2">
      <c r="A10" s="85" t="s">
        <v>210</v>
      </c>
      <c r="B10" s="3">
        <v>2597</v>
      </c>
      <c r="C10" s="9">
        <f t="shared" si="0"/>
        <v>6</v>
      </c>
      <c r="D10" s="25">
        <v>15</v>
      </c>
      <c r="E10" s="26">
        <v>20</v>
      </c>
      <c r="F10" s="27">
        <v>1</v>
      </c>
      <c r="G10" s="143">
        <v>32.951097420100119</v>
      </c>
      <c r="H10" s="144">
        <v>1</v>
      </c>
      <c r="I10" s="161">
        <v>5194</v>
      </c>
      <c r="J10" s="161">
        <v>7791</v>
      </c>
      <c r="K10" s="161">
        <v>11884</v>
      </c>
      <c r="L10" s="144">
        <v>0</v>
      </c>
      <c r="M10" s="145">
        <v>7.7974586060839428</v>
      </c>
      <c r="N10" s="146">
        <v>1</v>
      </c>
      <c r="O10" s="5">
        <v>31.574894108586832</v>
      </c>
      <c r="P10" s="54">
        <v>0</v>
      </c>
      <c r="Q10" s="28">
        <v>9</v>
      </c>
      <c r="R10" s="29">
        <v>11</v>
      </c>
      <c r="S10" s="30">
        <v>1</v>
      </c>
      <c r="T10" s="31">
        <v>2</v>
      </c>
      <c r="U10" s="32">
        <v>0</v>
      </c>
      <c r="V10" s="33">
        <v>0</v>
      </c>
      <c r="W10" s="48">
        <v>1</v>
      </c>
      <c r="X10" s="34">
        <v>1</v>
      </c>
      <c r="Y10" s="118">
        <v>48</v>
      </c>
      <c r="Z10" s="119">
        <v>0</v>
      </c>
      <c r="AA10" s="120">
        <v>0</v>
      </c>
      <c r="AB10" s="73">
        <v>20</v>
      </c>
      <c r="AC10" s="74">
        <v>5</v>
      </c>
      <c r="AD10" s="75">
        <v>0</v>
      </c>
      <c r="AE10" s="99">
        <v>0</v>
      </c>
    </row>
    <row r="11" spans="1:31" ht="14.25" customHeight="1" x14ac:dyDescent="0.2">
      <c r="A11" s="85" t="s">
        <v>211</v>
      </c>
      <c r="B11" s="3">
        <v>1337</v>
      </c>
      <c r="C11" s="9">
        <f t="shared" si="0"/>
        <v>1</v>
      </c>
      <c r="D11" s="25">
        <v>15</v>
      </c>
      <c r="E11" s="26">
        <v>0</v>
      </c>
      <c r="F11" s="27">
        <v>0</v>
      </c>
      <c r="G11" s="143">
        <v>21.741959611069557</v>
      </c>
      <c r="H11" s="144">
        <v>0</v>
      </c>
      <c r="I11" s="161">
        <v>2674</v>
      </c>
      <c r="J11" s="161">
        <v>4011</v>
      </c>
      <c r="K11" s="161">
        <v>9477</v>
      </c>
      <c r="L11" s="144">
        <v>0</v>
      </c>
      <c r="M11" s="145">
        <v>7.367240089753178</v>
      </c>
      <c r="N11" s="146">
        <v>1</v>
      </c>
      <c r="O11" s="5">
        <v>0</v>
      </c>
      <c r="P11" s="54">
        <v>0</v>
      </c>
      <c r="Q11" s="28">
        <v>9</v>
      </c>
      <c r="R11" s="29">
        <v>0</v>
      </c>
      <c r="S11" s="30">
        <v>0</v>
      </c>
      <c r="T11" s="31">
        <v>2</v>
      </c>
      <c r="U11" s="32">
        <v>0</v>
      </c>
      <c r="V11" s="33">
        <v>0</v>
      </c>
      <c r="W11" s="48">
        <v>0</v>
      </c>
      <c r="X11" s="34">
        <v>0</v>
      </c>
      <c r="Y11" s="118">
        <v>48</v>
      </c>
      <c r="Z11" s="119">
        <v>0</v>
      </c>
      <c r="AA11" s="120">
        <v>0</v>
      </c>
      <c r="AB11" s="73">
        <v>20</v>
      </c>
      <c r="AC11" s="74">
        <v>19</v>
      </c>
      <c r="AD11" s="75">
        <v>0</v>
      </c>
      <c r="AE11" s="99">
        <v>0</v>
      </c>
    </row>
    <row r="12" spans="1:31" ht="14.25" customHeight="1" x14ac:dyDescent="0.2">
      <c r="A12" s="85" t="s">
        <v>212</v>
      </c>
      <c r="B12" s="3">
        <v>14938</v>
      </c>
      <c r="C12" s="9">
        <f t="shared" si="0"/>
        <v>8</v>
      </c>
      <c r="D12" s="25">
        <v>40</v>
      </c>
      <c r="E12" s="26">
        <v>51</v>
      </c>
      <c r="F12" s="27">
        <v>1</v>
      </c>
      <c r="G12" s="143">
        <v>35.81470076315437</v>
      </c>
      <c r="H12" s="144">
        <v>1</v>
      </c>
      <c r="I12" s="161">
        <v>29876</v>
      </c>
      <c r="J12" s="161">
        <v>44814</v>
      </c>
      <c r="K12" s="161">
        <v>56295</v>
      </c>
      <c r="L12" s="144">
        <v>0</v>
      </c>
      <c r="M12" s="145">
        <v>11.872405944570893</v>
      </c>
      <c r="N12" s="146">
        <v>1</v>
      </c>
      <c r="O12" s="5">
        <v>25.505422412638907</v>
      </c>
      <c r="P12" s="54">
        <v>0</v>
      </c>
      <c r="Q12" s="28">
        <v>28</v>
      </c>
      <c r="R12" s="29">
        <v>40</v>
      </c>
      <c r="S12" s="30">
        <v>1</v>
      </c>
      <c r="T12" s="31">
        <v>10</v>
      </c>
      <c r="U12" s="32">
        <v>10</v>
      </c>
      <c r="V12" s="33">
        <v>1</v>
      </c>
      <c r="W12" s="48">
        <v>1</v>
      </c>
      <c r="X12" s="34">
        <v>1</v>
      </c>
      <c r="Y12" s="118">
        <v>48</v>
      </c>
      <c r="Z12" s="119">
        <v>60</v>
      </c>
      <c r="AA12" s="120">
        <v>0</v>
      </c>
      <c r="AB12" s="73">
        <v>150</v>
      </c>
      <c r="AC12" s="74">
        <v>485</v>
      </c>
      <c r="AD12" s="75">
        <v>1</v>
      </c>
      <c r="AE12" s="99">
        <v>0</v>
      </c>
    </row>
    <row r="13" spans="1:31" ht="14.25" customHeight="1" x14ac:dyDescent="0.2">
      <c r="A13" s="85" t="s">
        <v>213</v>
      </c>
      <c r="B13" s="3">
        <v>1348</v>
      </c>
      <c r="C13" s="9">
        <f t="shared" si="0"/>
        <v>10</v>
      </c>
      <c r="D13" s="25">
        <v>15</v>
      </c>
      <c r="E13" s="26">
        <v>21</v>
      </c>
      <c r="F13" s="27">
        <v>1</v>
      </c>
      <c r="G13" s="143">
        <v>31.78560830860534</v>
      </c>
      <c r="H13" s="144">
        <v>1</v>
      </c>
      <c r="I13" s="161">
        <v>2696</v>
      </c>
      <c r="J13" s="161">
        <v>4044</v>
      </c>
      <c r="K13" s="161">
        <v>6715</v>
      </c>
      <c r="L13" s="144">
        <v>0</v>
      </c>
      <c r="M13" s="145">
        <v>6.9732937685459948</v>
      </c>
      <c r="N13" s="146">
        <v>1</v>
      </c>
      <c r="O13" s="5">
        <v>82.344213649851625</v>
      </c>
      <c r="P13" s="54">
        <v>1</v>
      </c>
      <c r="Q13" s="28">
        <v>9</v>
      </c>
      <c r="R13" s="29">
        <v>20</v>
      </c>
      <c r="S13" s="30">
        <v>1</v>
      </c>
      <c r="T13" s="31">
        <v>2</v>
      </c>
      <c r="U13" s="32">
        <v>2</v>
      </c>
      <c r="V13" s="33">
        <v>1</v>
      </c>
      <c r="W13" s="48">
        <v>1</v>
      </c>
      <c r="X13" s="34">
        <v>1</v>
      </c>
      <c r="Y13" s="118">
        <v>48</v>
      </c>
      <c r="Z13" s="119">
        <v>100</v>
      </c>
      <c r="AA13" s="120">
        <v>1</v>
      </c>
      <c r="AB13" s="73">
        <v>20</v>
      </c>
      <c r="AC13" s="74">
        <v>48</v>
      </c>
      <c r="AD13" s="75">
        <v>1</v>
      </c>
      <c r="AE13" s="99">
        <v>0</v>
      </c>
    </row>
    <row r="14" spans="1:31" ht="14.25" customHeight="1" x14ac:dyDescent="0.2">
      <c r="A14" s="85" t="s">
        <v>214</v>
      </c>
      <c r="B14" s="3">
        <v>291</v>
      </c>
      <c r="C14" s="9">
        <f t="shared" si="0"/>
        <v>1</v>
      </c>
      <c r="D14" s="25">
        <v>4</v>
      </c>
      <c r="E14" s="26">
        <v>2</v>
      </c>
      <c r="F14" s="27">
        <v>0</v>
      </c>
      <c r="G14" s="143">
        <v>0</v>
      </c>
      <c r="H14" s="144">
        <v>0</v>
      </c>
      <c r="I14" s="161">
        <v>582</v>
      </c>
      <c r="J14" s="161">
        <v>873</v>
      </c>
      <c r="K14" s="161">
        <v>1065</v>
      </c>
      <c r="L14" s="144">
        <v>0</v>
      </c>
      <c r="M14" s="145">
        <v>0</v>
      </c>
      <c r="N14" s="146">
        <v>0</v>
      </c>
      <c r="O14" s="5">
        <v>68.728522336769771</v>
      </c>
      <c r="P14" s="54" t="s">
        <v>69</v>
      </c>
      <c r="Q14" s="28">
        <v>4</v>
      </c>
      <c r="R14" s="29">
        <v>1</v>
      </c>
      <c r="S14" s="30">
        <v>0</v>
      </c>
      <c r="T14" s="31">
        <v>1</v>
      </c>
      <c r="U14" s="32">
        <v>0</v>
      </c>
      <c r="V14" s="33">
        <v>0</v>
      </c>
      <c r="W14" s="48">
        <v>0</v>
      </c>
      <c r="X14" s="34" t="s">
        <v>69</v>
      </c>
      <c r="Y14" s="129">
        <v>8</v>
      </c>
      <c r="Z14" s="130">
        <v>100</v>
      </c>
      <c r="AA14" s="131">
        <v>1</v>
      </c>
      <c r="AB14" s="73">
        <v>4</v>
      </c>
      <c r="AC14" s="74">
        <v>1</v>
      </c>
      <c r="AD14" s="75">
        <v>0</v>
      </c>
      <c r="AE14" s="99">
        <v>0</v>
      </c>
    </row>
    <row r="15" spans="1:31" ht="14.25" customHeight="1" x14ac:dyDescent="0.2">
      <c r="A15" s="85" t="s">
        <v>215</v>
      </c>
      <c r="B15" s="3">
        <v>308</v>
      </c>
      <c r="C15" s="9">
        <f t="shared" si="0"/>
        <v>1</v>
      </c>
      <c r="D15" s="25">
        <v>4</v>
      </c>
      <c r="E15" s="26">
        <v>2</v>
      </c>
      <c r="F15" s="27">
        <v>0</v>
      </c>
      <c r="G15" s="143">
        <v>0</v>
      </c>
      <c r="H15" s="144">
        <v>0</v>
      </c>
      <c r="I15" s="161">
        <v>616</v>
      </c>
      <c r="J15" s="161">
        <v>924</v>
      </c>
      <c r="K15" s="161">
        <v>604</v>
      </c>
      <c r="L15" s="144">
        <v>0</v>
      </c>
      <c r="M15" s="145">
        <v>9.7402597402597415</v>
      </c>
      <c r="N15" s="146">
        <v>1</v>
      </c>
      <c r="O15" s="5">
        <v>64.935064935064929</v>
      </c>
      <c r="P15" s="54" t="s">
        <v>69</v>
      </c>
      <c r="Q15" s="28">
        <v>4</v>
      </c>
      <c r="R15" s="29">
        <v>1</v>
      </c>
      <c r="S15" s="30">
        <v>0</v>
      </c>
      <c r="T15" s="31">
        <v>1</v>
      </c>
      <c r="U15" s="32">
        <v>0</v>
      </c>
      <c r="V15" s="33">
        <v>0</v>
      </c>
      <c r="W15" s="48">
        <v>0</v>
      </c>
      <c r="X15" s="34" t="s">
        <v>69</v>
      </c>
      <c r="Y15" s="129">
        <v>8</v>
      </c>
      <c r="Z15" s="130">
        <v>0</v>
      </c>
      <c r="AA15" s="131">
        <v>0</v>
      </c>
      <c r="AB15" s="73">
        <v>4</v>
      </c>
      <c r="AC15" s="74">
        <v>0</v>
      </c>
      <c r="AD15" s="75">
        <v>0</v>
      </c>
      <c r="AE15" s="99">
        <v>0</v>
      </c>
    </row>
    <row r="16" spans="1:31" ht="14.25" customHeight="1" x14ac:dyDescent="0.2">
      <c r="A16" s="85" t="s">
        <v>216</v>
      </c>
      <c r="B16" s="3">
        <v>814</v>
      </c>
      <c r="C16" s="9">
        <f t="shared" si="0"/>
        <v>0</v>
      </c>
      <c r="D16" s="25">
        <v>5</v>
      </c>
      <c r="E16" s="26">
        <v>2</v>
      </c>
      <c r="F16" s="27">
        <v>0</v>
      </c>
      <c r="G16" s="143">
        <v>0</v>
      </c>
      <c r="H16" s="144">
        <v>0</v>
      </c>
      <c r="I16" s="161">
        <v>1628</v>
      </c>
      <c r="J16" s="161">
        <v>2442</v>
      </c>
      <c r="K16" s="161">
        <v>4267</v>
      </c>
      <c r="L16" s="144">
        <v>0</v>
      </c>
      <c r="M16" s="145">
        <v>0</v>
      </c>
      <c r="N16" s="146">
        <v>0</v>
      </c>
      <c r="O16" s="5">
        <v>36.855036855036857</v>
      </c>
      <c r="P16" s="54" t="s">
        <v>69</v>
      </c>
      <c r="Q16" s="28">
        <v>6</v>
      </c>
      <c r="R16" s="29">
        <v>1</v>
      </c>
      <c r="S16" s="30">
        <v>0</v>
      </c>
      <c r="T16" s="31">
        <v>2</v>
      </c>
      <c r="U16" s="32">
        <v>1</v>
      </c>
      <c r="V16" s="33">
        <v>0</v>
      </c>
      <c r="W16" s="48">
        <v>0</v>
      </c>
      <c r="X16" s="34">
        <v>0</v>
      </c>
      <c r="Y16" s="129">
        <v>8</v>
      </c>
      <c r="Z16" s="130">
        <v>50</v>
      </c>
      <c r="AA16" s="131">
        <v>0</v>
      </c>
      <c r="AB16" s="73">
        <v>6</v>
      </c>
      <c r="AC16" s="74">
        <v>0</v>
      </c>
      <c r="AD16" s="75">
        <v>0</v>
      </c>
      <c r="AE16" s="99">
        <v>0</v>
      </c>
    </row>
    <row r="17" spans="1:31" ht="14.25" customHeight="1" x14ac:dyDescent="0.2">
      <c r="A17" s="85" t="s">
        <v>217</v>
      </c>
      <c r="B17" s="3">
        <v>884</v>
      </c>
      <c r="C17" s="9">
        <f t="shared" si="0"/>
        <v>2</v>
      </c>
      <c r="D17" s="25">
        <v>5</v>
      </c>
      <c r="E17" s="26">
        <v>0</v>
      </c>
      <c r="F17" s="27">
        <v>0</v>
      </c>
      <c r="G17" s="143">
        <v>9.9287330316742075</v>
      </c>
      <c r="H17" s="144">
        <v>0</v>
      </c>
      <c r="I17" s="161">
        <v>1768</v>
      </c>
      <c r="J17" s="161">
        <v>2652</v>
      </c>
      <c r="K17" s="161">
        <v>4212</v>
      </c>
      <c r="L17" s="144">
        <v>0</v>
      </c>
      <c r="M17" s="145">
        <v>6.8438914027149327</v>
      </c>
      <c r="N17" s="146">
        <v>0</v>
      </c>
      <c r="O17" s="5">
        <v>67.873303167420815</v>
      </c>
      <c r="P17" s="54" t="s">
        <v>69</v>
      </c>
      <c r="Q17" s="28">
        <v>6</v>
      </c>
      <c r="R17" s="29">
        <v>6</v>
      </c>
      <c r="S17" s="30">
        <v>1</v>
      </c>
      <c r="T17" s="31">
        <v>2</v>
      </c>
      <c r="U17" s="32">
        <v>1</v>
      </c>
      <c r="V17" s="33">
        <v>0</v>
      </c>
      <c r="W17" s="48">
        <v>0</v>
      </c>
      <c r="X17" s="34">
        <v>0</v>
      </c>
      <c r="Y17" s="129">
        <v>8</v>
      </c>
      <c r="Z17" s="130">
        <v>100</v>
      </c>
      <c r="AA17" s="131">
        <v>1</v>
      </c>
      <c r="AB17" s="73">
        <v>6</v>
      </c>
      <c r="AC17" s="74">
        <v>0</v>
      </c>
      <c r="AD17" s="75">
        <v>0</v>
      </c>
      <c r="AE17" s="99">
        <v>0</v>
      </c>
    </row>
    <row r="18" spans="1:31" ht="14.25" customHeight="1" x14ac:dyDescent="0.2">
      <c r="A18" s="85" t="s">
        <v>218</v>
      </c>
      <c r="B18" s="3">
        <v>606</v>
      </c>
      <c r="C18" s="9">
        <f t="shared" si="0"/>
        <v>3</v>
      </c>
      <c r="D18" s="25">
        <v>5</v>
      </c>
      <c r="E18" s="26">
        <v>2</v>
      </c>
      <c r="F18" s="27">
        <v>0</v>
      </c>
      <c r="G18" s="143">
        <v>10.810231023102311</v>
      </c>
      <c r="H18" s="144">
        <v>0</v>
      </c>
      <c r="I18" s="161">
        <v>1212</v>
      </c>
      <c r="J18" s="161">
        <v>1818</v>
      </c>
      <c r="K18" s="161">
        <v>2924</v>
      </c>
      <c r="L18" s="144">
        <v>0</v>
      </c>
      <c r="M18" s="145">
        <v>1.9801980198019802</v>
      </c>
      <c r="N18" s="146">
        <v>0</v>
      </c>
      <c r="O18" s="5">
        <v>49.504950495049506</v>
      </c>
      <c r="P18" s="54" t="s">
        <v>69</v>
      </c>
      <c r="Q18" s="28">
        <v>6</v>
      </c>
      <c r="R18" s="29">
        <v>4</v>
      </c>
      <c r="S18" s="30">
        <v>0</v>
      </c>
      <c r="T18" s="31">
        <v>2</v>
      </c>
      <c r="U18" s="32">
        <v>1</v>
      </c>
      <c r="V18" s="33">
        <v>0</v>
      </c>
      <c r="W18" s="48">
        <v>1</v>
      </c>
      <c r="X18" s="34">
        <v>1</v>
      </c>
      <c r="Y18" s="129">
        <v>8</v>
      </c>
      <c r="Z18" s="130">
        <v>0</v>
      </c>
      <c r="AA18" s="131">
        <v>0</v>
      </c>
      <c r="AB18" s="73">
        <v>6</v>
      </c>
      <c r="AC18" s="74">
        <v>14</v>
      </c>
      <c r="AD18" s="75">
        <v>1</v>
      </c>
      <c r="AE18" s="99">
        <v>0</v>
      </c>
    </row>
    <row r="19" spans="1:31" ht="14.25" customHeight="1" x14ac:dyDescent="0.2">
      <c r="A19" s="85" t="s">
        <v>219</v>
      </c>
      <c r="B19" s="3">
        <v>231</v>
      </c>
      <c r="C19" s="9">
        <f t="shared" si="0"/>
        <v>1</v>
      </c>
      <c r="D19" s="25">
        <v>4</v>
      </c>
      <c r="E19" s="26">
        <v>1</v>
      </c>
      <c r="F19" s="27">
        <v>0</v>
      </c>
      <c r="G19" s="143">
        <v>0</v>
      </c>
      <c r="H19" s="144">
        <v>0</v>
      </c>
      <c r="I19" s="161">
        <v>462</v>
      </c>
      <c r="J19" s="161">
        <v>693</v>
      </c>
      <c r="K19" s="161">
        <v>3017</v>
      </c>
      <c r="L19" s="144">
        <v>0</v>
      </c>
      <c r="M19" s="145">
        <v>0</v>
      </c>
      <c r="N19" s="146">
        <v>0</v>
      </c>
      <c r="O19" s="5">
        <v>129.87012987012986</v>
      </c>
      <c r="P19" s="54" t="s">
        <v>69</v>
      </c>
      <c r="Q19" s="28">
        <v>4</v>
      </c>
      <c r="R19" s="29">
        <v>2</v>
      </c>
      <c r="S19" s="30">
        <v>0</v>
      </c>
      <c r="T19" s="31">
        <v>1</v>
      </c>
      <c r="U19" s="32">
        <v>0</v>
      </c>
      <c r="V19" s="33">
        <v>0</v>
      </c>
      <c r="W19" s="48">
        <v>1</v>
      </c>
      <c r="X19" s="34" t="s">
        <v>69</v>
      </c>
      <c r="Y19" s="129">
        <v>8</v>
      </c>
      <c r="Z19" s="130">
        <v>0</v>
      </c>
      <c r="AA19" s="131">
        <v>0</v>
      </c>
      <c r="AB19" s="73">
        <v>4</v>
      </c>
      <c r="AC19" s="74">
        <v>0</v>
      </c>
      <c r="AD19" s="75">
        <v>0</v>
      </c>
      <c r="AE19" s="99">
        <v>0</v>
      </c>
    </row>
    <row r="20" spans="1:31" ht="14.25" customHeight="1" x14ac:dyDescent="0.2">
      <c r="A20" s="85" t="s">
        <v>220</v>
      </c>
      <c r="B20" s="3">
        <v>220</v>
      </c>
      <c r="C20" s="9">
        <f t="shared" si="0"/>
        <v>0</v>
      </c>
      <c r="D20" s="25">
        <v>4</v>
      </c>
      <c r="E20" s="26">
        <v>1</v>
      </c>
      <c r="F20" s="27">
        <v>0</v>
      </c>
      <c r="G20" s="143">
        <v>0</v>
      </c>
      <c r="H20" s="144">
        <v>0</v>
      </c>
      <c r="I20" s="161">
        <v>440</v>
      </c>
      <c r="J20" s="161">
        <v>660</v>
      </c>
      <c r="K20" s="161">
        <v>2681</v>
      </c>
      <c r="L20" s="144">
        <v>0</v>
      </c>
      <c r="M20" s="145">
        <v>0</v>
      </c>
      <c r="N20" s="146">
        <v>0</v>
      </c>
      <c r="O20" s="5">
        <v>0</v>
      </c>
      <c r="P20" s="54" t="s">
        <v>69</v>
      </c>
      <c r="Q20" s="28">
        <v>4</v>
      </c>
      <c r="R20" s="29">
        <v>0</v>
      </c>
      <c r="S20" s="30">
        <v>0</v>
      </c>
      <c r="T20" s="31">
        <v>1</v>
      </c>
      <c r="U20" s="32">
        <v>0</v>
      </c>
      <c r="V20" s="33">
        <v>0</v>
      </c>
      <c r="W20" s="48">
        <v>0</v>
      </c>
      <c r="X20" s="34" t="s">
        <v>69</v>
      </c>
      <c r="Y20" s="129">
        <v>8</v>
      </c>
      <c r="Z20" s="130">
        <v>0</v>
      </c>
      <c r="AA20" s="131">
        <v>0</v>
      </c>
      <c r="AB20" s="73">
        <v>4</v>
      </c>
      <c r="AC20" s="74">
        <v>0</v>
      </c>
      <c r="AD20" s="75">
        <v>0</v>
      </c>
      <c r="AE20" s="99">
        <v>0</v>
      </c>
    </row>
    <row r="21" spans="1:31" ht="14.25" customHeight="1" x14ac:dyDescent="0.2">
      <c r="A21" s="85" t="s">
        <v>221</v>
      </c>
      <c r="B21" s="3">
        <v>121</v>
      </c>
      <c r="C21" s="9">
        <f t="shared" si="0"/>
        <v>0</v>
      </c>
      <c r="D21" s="25">
        <v>4</v>
      </c>
      <c r="E21" s="26">
        <v>0</v>
      </c>
      <c r="F21" s="27">
        <v>0</v>
      </c>
      <c r="G21" s="143">
        <v>0</v>
      </c>
      <c r="H21" s="144">
        <v>0</v>
      </c>
      <c r="I21" s="161">
        <v>242</v>
      </c>
      <c r="J21" s="161">
        <v>363</v>
      </c>
      <c r="K21" s="161">
        <v>1377</v>
      </c>
      <c r="L21" s="144">
        <v>0</v>
      </c>
      <c r="M21" s="145">
        <v>0</v>
      </c>
      <c r="N21" s="146">
        <v>0</v>
      </c>
      <c r="O21" s="5">
        <v>0</v>
      </c>
      <c r="P21" s="54" t="s">
        <v>69</v>
      </c>
      <c r="Q21" s="28">
        <v>4</v>
      </c>
      <c r="R21" s="29">
        <v>0</v>
      </c>
      <c r="S21" s="30">
        <v>0</v>
      </c>
      <c r="T21" s="31">
        <v>1</v>
      </c>
      <c r="U21" s="32">
        <v>0</v>
      </c>
      <c r="V21" s="33">
        <v>0</v>
      </c>
      <c r="W21" s="48">
        <v>0</v>
      </c>
      <c r="X21" s="34" t="s">
        <v>69</v>
      </c>
      <c r="Y21" s="129">
        <v>8</v>
      </c>
      <c r="Z21" s="130">
        <v>0</v>
      </c>
      <c r="AA21" s="131">
        <v>0</v>
      </c>
      <c r="AB21" s="73">
        <v>4</v>
      </c>
      <c r="AC21" s="74">
        <v>0</v>
      </c>
      <c r="AD21" s="75">
        <v>0</v>
      </c>
      <c r="AE21" s="99">
        <v>0</v>
      </c>
    </row>
    <row r="22" spans="1:31" ht="14.25" customHeight="1" x14ac:dyDescent="0.2">
      <c r="A22" s="85" t="s">
        <v>222</v>
      </c>
      <c r="B22" s="3">
        <v>608</v>
      </c>
      <c r="C22" s="9">
        <f t="shared" si="0"/>
        <v>1</v>
      </c>
      <c r="D22" s="25">
        <v>5</v>
      </c>
      <c r="E22" s="26">
        <v>1</v>
      </c>
      <c r="F22" s="27">
        <v>0</v>
      </c>
      <c r="G22" s="143">
        <v>4.1052631578947372</v>
      </c>
      <c r="H22" s="144">
        <v>0</v>
      </c>
      <c r="I22" s="161">
        <v>1216</v>
      </c>
      <c r="J22" s="161">
        <v>1824</v>
      </c>
      <c r="K22" s="161">
        <v>1690</v>
      </c>
      <c r="L22" s="144">
        <v>1</v>
      </c>
      <c r="M22" s="145">
        <v>0</v>
      </c>
      <c r="N22" s="146">
        <v>0</v>
      </c>
      <c r="O22" s="5">
        <v>19.736842105263158</v>
      </c>
      <c r="P22" s="54" t="s">
        <v>69</v>
      </c>
      <c r="Q22" s="28">
        <v>6</v>
      </c>
      <c r="R22" s="29">
        <v>2</v>
      </c>
      <c r="S22" s="30">
        <v>0</v>
      </c>
      <c r="T22" s="31">
        <v>2</v>
      </c>
      <c r="U22" s="32">
        <v>0</v>
      </c>
      <c r="V22" s="33">
        <v>0</v>
      </c>
      <c r="W22" s="48">
        <v>0</v>
      </c>
      <c r="X22" s="34">
        <v>0</v>
      </c>
      <c r="Y22" s="129">
        <v>8</v>
      </c>
      <c r="Z22" s="130">
        <v>0</v>
      </c>
      <c r="AA22" s="131">
        <v>0</v>
      </c>
      <c r="AB22" s="73">
        <v>6</v>
      </c>
      <c r="AC22" s="74">
        <v>1</v>
      </c>
      <c r="AD22" s="75">
        <v>0</v>
      </c>
      <c r="AE22" s="99">
        <v>0</v>
      </c>
    </row>
    <row r="23" spans="1:31" ht="14.25" customHeight="1" x14ac:dyDescent="0.2">
      <c r="A23" s="85" t="s">
        <v>223</v>
      </c>
      <c r="B23" s="3">
        <v>336</v>
      </c>
      <c r="C23" s="9">
        <f t="shared" si="0"/>
        <v>1</v>
      </c>
      <c r="D23" s="25">
        <v>4</v>
      </c>
      <c r="E23" s="26">
        <v>1</v>
      </c>
      <c r="F23" s="27">
        <v>0</v>
      </c>
      <c r="G23" s="143">
        <v>0</v>
      </c>
      <c r="H23" s="144">
        <v>0</v>
      </c>
      <c r="I23" s="161">
        <v>672</v>
      </c>
      <c r="J23" s="161">
        <v>1008</v>
      </c>
      <c r="K23" s="161">
        <v>2160</v>
      </c>
      <c r="L23" s="144">
        <v>0</v>
      </c>
      <c r="M23" s="145">
        <v>0</v>
      </c>
      <c r="N23" s="146">
        <v>0</v>
      </c>
      <c r="O23" s="5">
        <v>113.0952380952381</v>
      </c>
      <c r="P23" s="54" t="s">
        <v>69</v>
      </c>
      <c r="Q23" s="28">
        <v>4</v>
      </c>
      <c r="R23" s="29">
        <v>4</v>
      </c>
      <c r="S23" s="30">
        <v>1</v>
      </c>
      <c r="T23" s="31">
        <v>1</v>
      </c>
      <c r="U23" s="32">
        <v>0</v>
      </c>
      <c r="V23" s="33">
        <v>0</v>
      </c>
      <c r="W23" s="48">
        <v>0</v>
      </c>
      <c r="X23" s="34" t="s">
        <v>69</v>
      </c>
      <c r="Y23" s="129">
        <v>8</v>
      </c>
      <c r="Z23" s="130">
        <v>0</v>
      </c>
      <c r="AA23" s="131">
        <v>0</v>
      </c>
      <c r="AB23" s="73">
        <v>4</v>
      </c>
      <c r="AC23" s="74">
        <v>0</v>
      </c>
      <c r="AD23" s="75">
        <v>0</v>
      </c>
      <c r="AE23" s="99">
        <v>0</v>
      </c>
    </row>
    <row r="24" spans="1:31" ht="14.25" customHeight="1" x14ac:dyDescent="0.2">
      <c r="A24" s="85" t="s">
        <v>224</v>
      </c>
      <c r="B24" s="3">
        <v>104</v>
      </c>
      <c r="C24" s="9">
        <f t="shared" si="0"/>
        <v>0</v>
      </c>
      <c r="D24" s="25">
        <v>4</v>
      </c>
      <c r="E24" s="26">
        <v>0</v>
      </c>
      <c r="F24" s="27">
        <v>0</v>
      </c>
      <c r="G24" s="143">
        <v>0</v>
      </c>
      <c r="H24" s="144">
        <v>0</v>
      </c>
      <c r="I24" s="161">
        <v>208</v>
      </c>
      <c r="J24" s="161">
        <v>312</v>
      </c>
      <c r="K24" s="161">
        <v>1417</v>
      </c>
      <c r="L24" s="144">
        <v>0</v>
      </c>
      <c r="M24" s="145">
        <v>0</v>
      </c>
      <c r="N24" s="146">
        <v>0</v>
      </c>
      <c r="O24" s="5">
        <v>0</v>
      </c>
      <c r="P24" s="54" t="s">
        <v>69</v>
      </c>
      <c r="Q24" s="28">
        <v>4</v>
      </c>
      <c r="R24" s="29">
        <v>0</v>
      </c>
      <c r="S24" s="30">
        <v>0</v>
      </c>
      <c r="T24" s="31">
        <v>1</v>
      </c>
      <c r="U24" s="32">
        <v>0</v>
      </c>
      <c r="V24" s="33">
        <v>0</v>
      </c>
      <c r="W24" s="48">
        <v>0</v>
      </c>
      <c r="X24" s="34" t="s">
        <v>69</v>
      </c>
      <c r="Y24" s="129">
        <v>8</v>
      </c>
      <c r="Z24" s="130">
        <v>0</v>
      </c>
      <c r="AA24" s="131">
        <v>0</v>
      </c>
      <c r="AB24" s="73">
        <v>4</v>
      </c>
      <c r="AC24" s="74">
        <v>0</v>
      </c>
      <c r="AD24" s="75">
        <v>0</v>
      </c>
      <c r="AE24" s="99">
        <v>0</v>
      </c>
    </row>
    <row r="25" spans="1:31" ht="14.25" customHeight="1" x14ac:dyDescent="0.2">
      <c r="A25" s="85" t="s">
        <v>225</v>
      </c>
      <c r="B25" s="3">
        <v>238</v>
      </c>
      <c r="C25" s="9">
        <f t="shared" si="0"/>
        <v>0</v>
      </c>
      <c r="D25" s="25">
        <v>4</v>
      </c>
      <c r="E25" s="26">
        <v>2</v>
      </c>
      <c r="F25" s="27">
        <v>0</v>
      </c>
      <c r="G25" s="143">
        <v>0</v>
      </c>
      <c r="H25" s="144">
        <v>0</v>
      </c>
      <c r="I25" s="161">
        <v>476</v>
      </c>
      <c r="J25" s="161">
        <v>714</v>
      </c>
      <c r="K25" s="161">
        <v>1389</v>
      </c>
      <c r="L25" s="144">
        <v>0</v>
      </c>
      <c r="M25" s="145">
        <v>0</v>
      </c>
      <c r="N25" s="146">
        <v>0</v>
      </c>
      <c r="O25" s="5">
        <v>105.04201680672269</v>
      </c>
      <c r="P25" s="54" t="s">
        <v>69</v>
      </c>
      <c r="Q25" s="28">
        <v>4</v>
      </c>
      <c r="R25" s="29">
        <v>1</v>
      </c>
      <c r="S25" s="30">
        <v>0</v>
      </c>
      <c r="T25" s="31">
        <v>1</v>
      </c>
      <c r="U25" s="32">
        <v>0</v>
      </c>
      <c r="V25" s="33">
        <v>0</v>
      </c>
      <c r="W25" s="48">
        <v>0</v>
      </c>
      <c r="X25" s="34" t="s">
        <v>69</v>
      </c>
      <c r="Y25" s="129">
        <v>8</v>
      </c>
      <c r="Z25" s="130">
        <v>0</v>
      </c>
      <c r="AA25" s="131">
        <v>0</v>
      </c>
      <c r="AB25" s="73">
        <v>4</v>
      </c>
      <c r="AC25" s="74">
        <v>0</v>
      </c>
      <c r="AD25" s="75">
        <v>0</v>
      </c>
      <c r="AE25" s="99">
        <v>0</v>
      </c>
    </row>
    <row r="26" spans="1:31" ht="14.25" customHeight="1" x14ac:dyDescent="0.2">
      <c r="A26" s="85" t="s">
        <v>226</v>
      </c>
      <c r="B26" s="3">
        <v>1357</v>
      </c>
      <c r="C26" s="9">
        <f t="shared" si="0"/>
        <v>6</v>
      </c>
      <c r="D26" s="25">
        <v>15</v>
      </c>
      <c r="E26" s="26">
        <v>3</v>
      </c>
      <c r="F26" s="27">
        <v>0</v>
      </c>
      <c r="G26" s="143">
        <v>7.1186440677966099</v>
      </c>
      <c r="H26" s="144">
        <v>0</v>
      </c>
      <c r="I26" s="161">
        <v>2714</v>
      </c>
      <c r="J26" s="161">
        <v>4071</v>
      </c>
      <c r="K26" s="161">
        <v>3043</v>
      </c>
      <c r="L26" s="144">
        <v>1</v>
      </c>
      <c r="M26" s="145">
        <v>10.832719233603537</v>
      </c>
      <c r="N26" s="146">
        <v>1</v>
      </c>
      <c r="O26" s="5">
        <v>47.899778924097276</v>
      </c>
      <c r="P26" s="54">
        <v>0</v>
      </c>
      <c r="Q26" s="28">
        <v>9</v>
      </c>
      <c r="R26" s="29">
        <v>8</v>
      </c>
      <c r="S26" s="30">
        <v>0</v>
      </c>
      <c r="T26" s="31">
        <v>2</v>
      </c>
      <c r="U26" s="32">
        <v>1</v>
      </c>
      <c r="V26" s="33">
        <v>0</v>
      </c>
      <c r="W26" s="48">
        <v>1</v>
      </c>
      <c r="X26" s="34">
        <v>1</v>
      </c>
      <c r="Y26" s="129">
        <v>8</v>
      </c>
      <c r="Z26" s="130">
        <v>100</v>
      </c>
      <c r="AA26" s="131">
        <v>1</v>
      </c>
      <c r="AB26" s="73">
        <v>20</v>
      </c>
      <c r="AC26" s="74">
        <v>1</v>
      </c>
      <c r="AD26" s="75">
        <v>0</v>
      </c>
      <c r="AE26" s="99">
        <v>1</v>
      </c>
    </row>
    <row r="27" spans="1:31" ht="14.25" customHeight="1" x14ac:dyDescent="0.2">
      <c r="A27" s="85" t="s">
        <v>227</v>
      </c>
      <c r="B27" s="3">
        <v>553</v>
      </c>
      <c r="C27" s="9">
        <f t="shared" si="0"/>
        <v>0</v>
      </c>
      <c r="D27" s="25">
        <v>5</v>
      </c>
      <c r="E27" s="26">
        <v>1</v>
      </c>
      <c r="F27" s="27">
        <v>0</v>
      </c>
      <c r="G27" s="143">
        <v>1.1754068716094033</v>
      </c>
      <c r="H27" s="144">
        <v>0</v>
      </c>
      <c r="I27" s="161">
        <v>1106</v>
      </c>
      <c r="J27" s="161">
        <v>1659</v>
      </c>
      <c r="K27" s="161">
        <v>1739</v>
      </c>
      <c r="L27" s="144">
        <v>0</v>
      </c>
      <c r="M27" s="145">
        <v>2.7124773960216997</v>
      </c>
      <c r="N27" s="146">
        <v>0</v>
      </c>
      <c r="O27" s="5">
        <v>50.632911392405063</v>
      </c>
      <c r="P27" s="54" t="s">
        <v>69</v>
      </c>
      <c r="Q27" s="28">
        <v>6</v>
      </c>
      <c r="R27" s="29">
        <v>1</v>
      </c>
      <c r="S27" s="30">
        <v>0</v>
      </c>
      <c r="T27" s="31">
        <v>2</v>
      </c>
      <c r="U27" s="32">
        <v>0</v>
      </c>
      <c r="V27" s="33">
        <v>0</v>
      </c>
      <c r="W27" s="48">
        <v>0</v>
      </c>
      <c r="X27" s="34">
        <v>0</v>
      </c>
      <c r="Y27" s="129">
        <v>8</v>
      </c>
      <c r="Z27" s="130">
        <v>0</v>
      </c>
      <c r="AA27" s="131">
        <v>0</v>
      </c>
      <c r="AB27" s="73">
        <v>6</v>
      </c>
      <c r="AC27" s="74">
        <v>0</v>
      </c>
      <c r="AD27" s="75">
        <v>0</v>
      </c>
      <c r="AE27" s="99">
        <v>0</v>
      </c>
    </row>
    <row r="28" spans="1:31" ht="14.25" customHeight="1" x14ac:dyDescent="0.2">
      <c r="A28" s="85" t="s">
        <v>228</v>
      </c>
      <c r="B28" s="3">
        <v>1006</v>
      </c>
      <c r="C28" s="9">
        <f t="shared" si="0"/>
        <v>5</v>
      </c>
      <c r="D28" s="25">
        <v>15</v>
      </c>
      <c r="E28" s="26">
        <v>1</v>
      </c>
      <c r="F28" s="27">
        <v>0</v>
      </c>
      <c r="G28" s="143">
        <v>5.1163021868787277</v>
      </c>
      <c r="H28" s="144">
        <v>0</v>
      </c>
      <c r="I28" s="161">
        <v>2012</v>
      </c>
      <c r="J28" s="161">
        <v>3018</v>
      </c>
      <c r="K28" s="161">
        <v>1486</v>
      </c>
      <c r="L28" s="144">
        <v>0</v>
      </c>
      <c r="M28" s="145">
        <v>9.6918489065606366</v>
      </c>
      <c r="N28" s="146">
        <v>1</v>
      </c>
      <c r="O28" s="5">
        <v>69.582504970178931</v>
      </c>
      <c r="P28" s="54">
        <v>1</v>
      </c>
      <c r="Q28" s="28">
        <v>9</v>
      </c>
      <c r="R28" s="29">
        <v>1</v>
      </c>
      <c r="S28" s="30">
        <v>0</v>
      </c>
      <c r="T28" s="31">
        <v>2</v>
      </c>
      <c r="U28" s="32">
        <v>0</v>
      </c>
      <c r="V28" s="33">
        <v>0</v>
      </c>
      <c r="W28" s="48">
        <v>1</v>
      </c>
      <c r="X28" s="34">
        <v>1</v>
      </c>
      <c r="Y28" s="129">
        <v>8</v>
      </c>
      <c r="Z28" s="130">
        <v>100</v>
      </c>
      <c r="AA28" s="131">
        <v>1</v>
      </c>
      <c r="AB28" s="73">
        <v>20</v>
      </c>
      <c r="AC28" s="74">
        <v>1</v>
      </c>
      <c r="AD28" s="75">
        <v>0</v>
      </c>
      <c r="AE28" s="99">
        <v>0</v>
      </c>
    </row>
    <row r="29" spans="1:31" ht="14.25" customHeight="1" x14ac:dyDescent="0.2">
      <c r="A29" s="85" t="s">
        <v>229</v>
      </c>
      <c r="B29" s="3">
        <v>519</v>
      </c>
      <c r="C29" s="9">
        <f t="shared" si="0"/>
        <v>0</v>
      </c>
      <c r="D29" s="25">
        <v>5</v>
      </c>
      <c r="E29" s="26">
        <v>0</v>
      </c>
      <c r="F29" s="27">
        <v>0</v>
      </c>
      <c r="G29" s="143">
        <v>0</v>
      </c>
      <c r="H29" s="144">
        <v>0</v>
      </c>
      <c r="I29" s="161">
        <v>1038</v>
      </c>
      <c r="J29" s="161">
        <v>1557</v>
      </c>
      <c r="K29" s="161">
        <v>2884</v>
      </c>
      <c r="L29" s="144">
        <v>0</v>
      </c>
      <c r="M29" s="145">
        <v>0</v>
      </c>
      <c r="N29" s="146">
        <v>0</v>
      </c>
      <c r="O29" s="5">
        <v>0</v>
      </c>
      <c r="P29" s="54" t="s">
        <v>69</v>
      </c>
      <c r="Q29" s="28">
        <v>6</v>
      </c>
      <c r="R29" s="29">
        <v>0</v>
      </c>
      <c r="S29" s="30">
        <v>0</v>
      </c>
      <c r="T29" s="31">
        <v>2</v>
      </c>
      <c r="U29" s="32">
        <v>0</v>
      </c>
      <c r="V29" s="33">
        <v>0</v>
      </c>
      <c r="W29" s="48">
        <v>0</v>
      </c>
      <c r="X29" s="34">
        <v>0</v>
      </c>
      <c r="Y29" s="129">
        <v>8</v>
      </c>
      <c r="Z29" s="130">
        <v>0</v>
      </c>
      <c r="AA29" s="131">
        <v>0</v>
      </c>
      <c r="AB29" s="73">
        <v>6</v>
      </c>
      <c r="AC29" s="74">
        <v>0</v>
      </c>
      <c r="AD29" s="75">
        <v>0</v>
      </c>
      <c r="AE29" s="99">
        <v>0</v>
      </c>
    </row>
    <row r="30" spans="1:31" ht="14.25" customHeight="1" x14ac:dyDescent="0.2">
      <c r="A30" s="85" t="s">
        <v>230</v>
      </c>
      <c r="B30" s="3">
        <v>213</v>
      </c>
      <c r="C30" s="9">
        <f t="shared" si="0"/>
        <v>0</v>
      </c>
      <c r="D30" s="25">
        <v>4</v>
      </c>
      <c r="E30" s="26">
        <v>0</v>
      </c>
      <c r="F30" s="27">
        <v>0</v>
      </c>
      <c r="G30" s="143">
        <v>0</v>
      </c>
      <c r="H30" s="144">
        <v>0</v>
      </c>
      <c r="I30" s="161">
        <v>426</v>
      </c>
      <c r="J30" s="161">
        <v>639</v>
      </c>
      <c r="K30" s="161">
        <v>2868</v>
      </c>
      <c r="L30" s="144">
        <v>0</v>
      </c>
      <c r="M30" s="145">
        <v>0</v>
      </c>
      <c r="N30" s="146">
        <v>0</v>
      </c>
      <c r="O30" s="5">
        <v>0</v>
      </c>
      <c r="P30" s="54" t="s">
        <v>69</v>
      </c>
      <c r="Q30" s="28">
        <v>4</v>
      </c>
      <c r="R30" s="29">
        <v>0</v>
      </c>
      <c r="S30" s="30">
        <v>0</v>
      </c>
      <c r="T30" s="31">
        <v>1</v>
      </c>
      <c r="U30" s="32">
        <v>0</v>
      </c>
      <c r="V30" s="33">
        <v>0</v>
      </c>
      <c r="W30" s="48">
        <v>0</v>
      </c>
      <c r="X30" s="34" t="s">
        <v>69</v>
      </c>
      <c r="Y30" s="129">
        <v>8</v>
      </c>
      <c r="Z30" s="130">
        <v>0</v>
      </c>
      <c r="AA30" s="131">
        <v>0</v>
      </c>
      <c r="AB30" s="73">
        <v>4</v>
      </c>
      <c r="AC30" s="74">
        <v>0</v>
      </c>
      <c r="AD30" s="75">
        <v>0</v>
      </c>
      <c r="AE30" s="99">
        <v>0</v>
      </c>
    </row>
    <row r="31" spans="1:31" ht="14.25" customHeight="1" x14ac:dyDescent="0.2">
      <c r="A31" s="85" t="s">
        <v>231</v>
      </c>
      <c r="B31" s="3">
        <v>913</v>
      </c>
      <c r="C31" s="9">
        <f t="shared" si="0"/>
        <v>2</v>
      </c>
      <c r="D31" s="25">
        <v>5</v>
      </c>
      <c r="E31" s="26">
        <v>1</v>
      </c>
      <c r="F31" s="27">
        <v>0</v>
      </c>
      <c r="G31" s="143">
        <v>0</v>
      </c>
      <c r="H31" s="144">
        <v>0</v>
      </c>
      <c r="I31" s="161">
        <v>1826</v>
      </c>
      <c r="J31" s="161">
        <v>2739</v>
      </c>
      <c r="K31" s="161">
        <v>2479</v>
      </c>
      <c r="L31" s="144">
        <v>1</v>
      </c>
      <c r="M31" s="145">
        <v>3.0120481927710845</v>
      </c>
      <c r="N31" s="146">
        <v>0</v>
      </c>
      <c r="O31" s="5">
        <v>43.81161007667032</v>
      </c>
      <c r="P31" s="54" t="s">
        <v>69</v>
      </c>
      <c r="Q31" s="28">
        <v>6</v>
      </c>
      <c r="R31" s="29">
        <v>2</v>
      </c>
      <c r="S31" s="30">
        <v>0</v>
      </c>
      <c r="T31" s="31">
        <v>2</v>
      </c>
      <c r="U31" s="32">
        <v>0</v>
      </c>
      <c r="V31" s="33">
        <v>0</v>
      </c>
      <c r="W31" s="48">
        <v>0</v>
      </c>
      <c r="X31" s="34">
        <v>0</v>
      </c>
      <c r="Y31" s="129">
        <v>8</v>
      </c>
      <c r="Z31" s="130">
        <v>100</v>
      </c>
      <c r="AA31" s="131">
        <v>1</v>
      </c>
      <c r="AB31" s="73">
        <v>6</v>
      </c>
      <c r="AC31" s="74">
        <v>0</v>
      </c>
      <c r="AD31" s="75">
        <v>0</v>
      </c>
      <c r="AE31" s="99">
        <v>0</v>
      </c>
    </row>
    <row r="32" spans="1:31" ht="14.25" customHeight="1" x14ac:dyDescent="0.2">
      <c r="A32" s="85" t="s">
        <v>232</v>
      </c>
      <c r="B32" s="3">
        <v>206</v>
      </c>
      <c r="C32" s="9">
        <f t="shared" si="0"/>
        <v>2</v>
      </c>
      <c r="D32" s="25">
        <v>4</v>
      </c>
      <c r="E32" s="26">
        <v>1</v>
      </c>
      <c r="F32" s="27">
        <v>0</v>
      </c>
      <c r="G32" s="143">
        <v>0</v>
      </c>
      <c r="H32" s="144">
        <v>0</v>
      </c>
      <c r="I32" s="161">
        <v>412</v>
      </c>
      <c r="J32" s="161">
        <v>618</v>
      </c>
      <c r="K32" s="161">
        <v>431</v>
      </c>
      <c r="L32" s="144">
        <v>1</v>
      </c>
      <c r="M32" s="145">
        <v>0.24271844660194172</v>
      </c>
      <c r="N32" s="146">
        <v>0</v>
      </c>
      <c r="O32" s="5">
        <v>242.71844660194176</v>
      </c>
      <c r="P32" s="54" t="s">
        <v>69</v>
      </c>
      <c r="Q32" s="28">
        <v>4</v>
      </c>
      <c r="R32" s="29">
        <v>10</v>
      </c>
      <c r="S32" s="30">
        <v>1</v>
      </c>
      <c r="T32" s="31">
        <v>1</v>
      </c>
      <c r="U32" s="32">
        <v>0</v>
      </c>
      <c r="V32" s="33">
        <v>0</v>
      </c>
      <c r="W32" s="48">
        <v>0</v>
      </c>
      <c r="X32" s="34" t="s">
        <v>69</v>
      </c>
      <c r="Y32" s="129">
        <v>8</v>
      </c>
      <c r="Z32" s="130">
        <v>0</v>
      </c>
      <c r="AA32" s="131">
        <v>0</v>
      </c>
      <c r="AB32" s="73">
        <v>4</v>
      </c>
      <c r="AC32" s="74">
        <v>1</v>
      </c>
      <c r="AD32" s="75">
        <v>0</v>
      </c>
      <c r="AE32" s="99">
        <v>0</v>
      </c>
    </row>
    <row r="33" spans="1:31" ht="14.25" customHeight="1" x14ac:dyDescent="0.2">
      <c r="A33" s="85" t="s">
        <v>233</v>
      </c>
      <c r="B33" s="3">
        <v>1355</v>
      </c>
      <c r="C33" s="9">
        <f t="shared" si="0"/>
        <v>6</v>
      </c>
      <c r="D33" s="25">
        <v>15</v>
      </c>
      <c r="E33" s="26">
        <v>5</v>
      </c>
      <c r="F33" s="27">
        <v>0</v>
      </c>
      <c r="G33" s="143">
        <v>25.608118081180812</v>
      </c>
      <c r="H33" s="144">
        <v>0</v>
      </c>
      <c r="I33" s="161">
        <v>2710</v>
      </c>
      <c r="J33" s="161">
        <v>4065</v>
      </c>
      <c r="K33" s="161">
        <v>6615</v>
      </c>
      <c r="L33" s="144">
        <v>0</v>
      </c>
      <c r="M33" s="145">
        <v>9.7416974169741692</v>
      </c>
      <c r="N33" s="146">
        <v>1</v>
      </c>
      <c r="O33" s="5">
        <v>73.800738007380076</v>
      </c>
      <c r="P33" s="54">
        <v>1</v>
      </c>
      <c r="Q33" s="28">
        <v>9</v>
      </c>
      <c r="R33" s="29">
        <v>20</v>
      </c>
      <c r="S33" s="30">
        <v>1</v>
      </c>
      <c r="T33" s="31">
        <v>2</v>
      </c>
      <c r="U33" s="32">
        <v>0</v>
      </c>
      <c r="V33" s="33">
        <v>0</v>
      </c>
      <c r="W33" s="48">
        <v>1</v>
      </c>
      <c r="X33" s="34">
        <v>1</v>
      </c>
      <c r="Y33" s="129">
        <v>8</v>
      </c>
      <c r="Z33" s="130">
        <v>100</v>
      </c>
      <c r="AA33" s="131">
        <v>1</v>
      </c>
      <c r="AB33" s="73">
        <v>20</v>
      </c>
      <c r="AC33" s="74">
        <v>12</v>
      </c>
      <c r="AD33" s="75">
        <v>0</v>
      </c>
      <c r="AE33" s="99">
        <v>0</v>
      </c>
    </row>
    <row r="34" spans="1:31" ht="14.25" customHeight="1" x14ac:dyDescent="0.2">
      <c r="A34" s="85" t="s">
        <v>234</v>
      </c>
      <c r="B34" s="3">
        <v>514</v>
      </c>
      <c r="C34" s="9">
        <f t="shared" si="0"/>
        <v>0</v>
      </c>
      <c r="D34" s="25">
        <v>5</v>
      </c>
      <c r="E34" s="26">
        <v>2</v>
      </c>
      <c r="F34" s="27">
        <v>0</v>
      </c>
      <c r="G34" s="143">
        <v>18.998054474708169</v>
      </c>
      <c r="H34" s="144">
        <v>0</v>
      </c>
      <c r="I34" s="161">
        <v>1028</v>
      </c>
      <c r="J34" s="161">
        <v>1542</v>
      </c>
      <c r="K34" s="161">
        <v>2246</v>
      </c>
      <c r="L34" s="144">
        <v>0</v>
      </c>
      <c r="M34" s="145">
        <v>4.3774319066147855</v>
      </c>
      <c r="N34" s="146">
        <v>0</v>
      </c>
      <c r="O34" s="5">
        <v>46.692607003891048</v>
      </c>
      <c r="P34" s="54" t="s">
        <v>69</v>
      </c>
      <c r="Q34" s="28">
        <v>6</v>
      </c>
      <c r="R34" s="29">
        <v>3</v>
      </c>
      <c r="S34" s="30">
        <v>0</v>
      </c>
      <c r="T34" s="31">
        <v>2</v>
      </c>
      <c r="U34" s="32">
        <v>0</v>
      </c>
      <c r="V34" s="33">
        <v>0</v>
      </c>
      <c r="W34" s="48">
        <v>0</v>
      </c>
      <c r="X34" s="34">
        <v>0</v>
      </c>
      <c r="Y34" s="129">
        <v>8</v>
      </c>
      <c r="Z34" s="130">
        <v>0</v>
      </c>
      <c r="AA34" s="131">
        <v>0</v>
      </c>
      <c r="AB34" s="73">
        <v>6</v>
      </c>
      <c r="AC34" s="74">
        <v>0</v>
      </c>
      <c r="AD34" s="75">
        <v>0</v>
      </c>
      <c r="AE34" s="99">
        <v>0</v>
      </c>
    </row>
    <row r="35" spans="1:31" ht="14.25" customHeight="1" x14ac:dyDescent="0.2">
      <c r="A35" s="85" t="s">
        <v>235</v>
      </c>
      <c r="B35" s="3">
        <v>287</v>
      </c>
      <c r="C35" s="9">
        <f t="shared" si="0"/>
        <v>1</v>
      </c>
      <c r="D35" s="25">
        <v>4</v>
      </c>
      <c r="E35" s="26">
        <v>1</v>
      </c>
      <c r="F35" s="27">
        <v>0</v>
      </c>
      <c r="G35" s="143">
        <v>0</v>
      </c>
      <c r="H35" s="144">
        <v>0</v>
      </c>
      <c r="I35" s="161">
        <v>574</v>
      </c>
      <c r="J35" s="161">
        <v>861</v>
      </c>
      <c r="K35" s="161">
        <v>620</v>
      </c>
      <c r="L35" s="144">
        <v>1</v>
      </c>
      <c r="M35" s="145">
        <v>0</v>
      </c>
      <c r="N35" s="146">
        <v>0</v>
      </c>
      <c r="O35" s="5">
        <v>76.655052264808361</v>
      </c>
      <c r="P35" s="54" t="s">
        <v>69</v>
      </c>
      <c r="Q35" s="28">
        <v>4</v>
      </c>
      <c r="R35" s="29">
        <v>1</v>
      </c>
      <c r="S35" s="30">
        <v>0</v>
      </c>
      <c r="T35" s="31">
        <v>1</v>
      </c>
      <c r="U35" s="32">
        <v>0</v>
      </c>
      <c r="V35" s="33">
        <v>0</v>
      </c>
      <c r="W35" s="48">
        <v>0</v>
      </c>
      <c r="X35" s="34" t="s">
        <v>69</v>
      </c>
      <c r="Y35" s="129">
        <v>8</v>
      </c>
      <c r="Z35" s="130">
        <v>0</v>
      </c>
      <c r="AA35" s="131">
        <v>0</v>
      </c>
      <c r="AB35" s="73">
        <v>4</v>
      </c>
      <c r="AC35" s="74">
        <v>0</v>
      </c>
      <c r="AD35" s="75">
        <v>0</v>
      </c>
      <c r="AE35" s="99">
        <v>0</v>
      </c>
    </row>
    <row r="36" spans="1:31" ht="14.25" customHeight="1" x14ac:dyDescent="0.2">
      <c r="A36" s="85" t="s">
        <v>236</v>
      </c>
      <c r="B36" s="3">
        <v>323</v>
      </c>
      <c r="C36" s="9">
        <f t="shared" si="0"/>
        <v>4</v>
      </c>
      <c r="D36" s="25">
        <v>4</v>
      </c>
      <c r="E36" s="26">
        <v>3</v>
      </c>
      <c r="F36" s="27">
        <v>0</v>
      </c>
      <c r="G36" s="143">
        <v>40.798761609907118</v>
      </c>
      <c r="H36" s="144">
        <v>1</v>
      </c>
      <c r="I36" s="161">
        <v>646</v>
      </c>
      <c r="J36" s="161">
        <v>969</v>
      </c>
      <c r="K36" s="161">
        <v>1524</v>
      </c>
      <c r="L36" s="144">
        <v>0</v>
      </c>
      <c r="M36" s="145">
        <v>8.5139318885448922</v>
      </c>
      <c r="N36" s="146">
        <v>1</v>
      </c>
      <c r="O36" s="5">
        <v>46.43962848297214</v>
      </c>
      <c r="P36" s="54" t="s">
        <v>69</v>
      </c>
      <c r="Q36" s="28">
        <v>4</v>
      </c>
      <c r="R36" s="29">
        <v>5</v>
      </c>
      <c r="S36" s="30">
        <v>1</v>
      </c>
      <c r="T36" s="31">
        <v>1</v>
      </c>
      <c r="U36" s="32">
        <v>0</v>
      </c>
      <c r="V36" s="33">
        <v>0</v>
      </c>
      <c r="W36" s="48">
        <v>1</v>
      </c>
      <c r="X36" s="34" t="s">
        <v>69</v>
      </c>
      <c r="Y36" s="129">
        <v>8</v>
      </c>
      <c r="Z36" s="130">
        <v>0</v>
      </c>
      <c r="AA36" s="131">
        <v>0</v>
      </c>
      <c r="AB36" s="73">
        <v>4</v>
      </c>
      <c r="AC36" s="74">
        <v>0</v>
      </c>
      <c r="AD36" s="75">
        <v>0</v>
      </c>
      <c r="AE36" s="99">
        <v>0</v>
      </c>
    </row>
    <row r="37" spans="1:31" ht="14.25" customHeight="1" x14ac:dyDescent="0.2">
      <c r="A37" s="85" t="s">
        <v>237</v>
      </c>
      <c r="B37" s="3">
        <v>341</v>
      </c>
      <c r="C37" s="9">
        <f t="shared" si="0"/>
        <v>3</v>
      </c>
      <c r="D37" s="25">
        <v>4</v>
      </c>
      <c r="E37" s="26">
        <v>1</v>
      </c>
      <c r="F37" s="27">
        <v>0</v>
      </c>
      <c r="G37" s="143">
        <v>0.73313782991202348</v>
      </c>
      <c r="H37" s="144">
        <v>0</v>
      </c>
      <c r="I37" s="161">
        <v>682</v>
      </c>
      <c r="J37" s="161">
        <v>1023</v>
      </c>
      <c r="K37" s="161">
        <v>991</v>
      </c>
      <c r="L37" s="144">
        <v>1</v>
      </c>
      <c r="M37" s="145">
        <v>3.8123167155425222</v>
      </c>
      <c r="N37" s="146">
        <v>0</v>
      </c>
      <c r="O37" s="5">
        <v>70.381231671554261</v>
      </c>
      <c r="P37" s="54" t="s">
        <v>69</v>
      </c>
      <c r="Q37" s="28">
        <v>4</v>
      </c>
      <c r="R37" s="29">
        <v>6</v>
      </c>
      <c r="S37" s="30">
        <v>1</v>
      </c>
      <c r="T37" s="31">
        <v>1</v>
      </c>
      <c r="U37" s="32">
        <v>0</v>
      </c>
      <c r="V37" s="33">
        <v>0</v>
      </c>
      <c r="W37" s="48">
        <v>0</v>
      </c>
      <c r="X37" s="34" t="s">
        <v>69</v>
      </c>
      <c r="Y37" s="129">
        <v>8</v>
      </c>
      <c r="Z37" s="130">
        <v>0</v>
      </c>
      <c r="AA37" s="131">
        <v>0</v>
      </c>
      <c r="AB37" s="73">
        <v>4</v>
      </c>
      <c r="AC37" s="74">
        <v>0</v>
      </c>
      <c r="AD37" s="75">
        <v>0</v>
      </c>
      <c r="AE37" s="99">
        <v>1</v>
      </c>
    </row>
    <row r="38" spans="1:31" ht="14.25" customHeight="1" x14ac:dyDescent="0.2">
      <c r="A38" s="85" t="s">
        <v>238</v>
      </c>
      <c r="B38" s="3">
        <v>939</v>
      </c>
      <c r="C38" s="9">
        <f t="shared" si="0"/>
        <v>7</v>
      </c>
      <c r="D38" s="25">
        <v>5</v>
      </c>
      <c r="E38" s="26">
        <v>3</v>
      </c>
      <c r="F38" s="27">
        <v>0</v>
      </c>
      <c r="G38" s="143">
        <v>31.854100106496272</v>
      </c>
      <c r="H38" s="144">
        <v>1</v>
      </c>
      <c r="I38" s="161">
        <v>1878</v>
      </c>
      <c r="J38" s="161">
        <v>2817</v>
      </c>
      <c r="K38" s="161">
        <v>2211</v>
      </c>
      <c r="L38" s="144">
        <v>1</v>
      </c>
      <c r="M38" s="145">
        <v>12.087326943556976</v>
      </c>
      <c r="N38" s="146">
        <v>1</v>
      </c>
      <c r="O38" s="5">
        <v>60.70287539936102</v>
      </c>
      <c r="P38" s="54" t="s">
        <v>69</v>
      </c>
      <c r="Q38" s="28">
        <v>6</v>
      </c>
      <c r="R38" s="29">
        <v>2</v>
      </c>
      <c r="S38" s="30">
        <v>0</v>
      </c>
      <c r="T38" s="31">
        <v>2</v>
      </c>
      <c r="U38" s="32">
        <v>0</v>
      </c>
      <c r="V38" s="33">
        <v>0</v>
      </c>
      <c r="W38" s="48">
        <v>1</v>
      </c>
      <c r="X38" s="34">
        <v>1</v>
      </c>
      <c r="Y38" s="129">
        <v>8</v>
      </c>
      <c r="Z38" s="130">
        <v>100</v>
      </c>
      <c r="AA38" s="131">
        <v>1</v>
      </c>
      <c r="AB38" s="73">
        <v>6</v>
      </c>
      <c r="AC38" s="74">
        <v>12</v>
      </c>
      <c r="AD38" s="75">
        <v>1</v>
      </c>
      <c r="AE38" s="99">
        <v>0</v>
      </c>
    </row>
    <row r="39" spans="1:31" ht="14.25" customHeight="1" x14ac:dyDescent="0.2">
      <c r="A39" s="85" t="s">
        <v>239</v>
      </c>
      <c r="B39" s="3">
        <v>112</v>
      </c>
      <c r="C39" s="9">
        <f t="shared" si="0"/>
        <v>0</v>
      </c>
      <c r="D39" s="25">
        <v>4</v>
      </c>
      <c r="E39" s="26">
        <v>1</v>
      </c>
      <c r="F39" s="27">
        <v>0</v>
      </c>
      <c r="G39" s="143">
        <v>0</v>
      </c>
      <c r="H39" s="144">
        <v>0</v>
      </c>
      <c r="I39" s="161">
        <v>224</v>
      </c>
      <c r="J39" s="161">
        <v>336</v>
      </c>
      <c r="K39" s="161">
        <v>710</v>
      </c>
      <c r="L39" s="144">
        <v>0</v>
      </c>
      <c r="M39" s="145">
        <v>0</v>
      </c>
      <c r="N39" s="146">
        <v>0</v>
      </c>
      <c r="O39" s="5">
        <v>133.92857142857142</v>
      </c>
      <c r="P39" s="54" t="s">
        <v>69</v>
      </c>
      <c r="Q39" s="28">
        <v>4</v>
      </c>
      <c r="R39" s="29">
        <v>1</v>
      </c>
      <c r="S39" s="30">
        <v>0</v>
      </c>
      <c r="T39" s="31">
        <v>1</v>
      </c>
      <c r="U39" s="32">
        <v>0</v>
      </c>
      <c r="V39" s="33">
        <v>0</v>
      </c>
      <c r="W39" s="48">
        <v>0</v>
      </c>
      <c r="X39" s="34" t="s">
        <v>69</v>
      </c>
      <c r="Y39" s="129">
        <v>8</v>
      </c>
      <c r="Z39" s="130">
        <v>0</v>
      </c>
      <c r="AA39" s="131">
        <v>0</v>
      </c>
      <c r="AB39" s="73">
        <v>4</v>
      </c>
      <c r="AC39" s="74">
        <v>0</v>
      </c>
      <c r="AD39" s="75">
        <v>0</v>
      </c>
      <c r="AE39" s="99">
        <v>0</v>
      </c>
    </row>
    <row r="40" spans="1:31" ht="14.25" customHeight="1" x14ac:dyDescent="0.2">
      <c r="A40" s="85" t="s">
        <v>240</v>
      </c>
      <c r="B40" s="3">
        <v>161</v>
      </c>
      <c r="C40" s="9">
        <f t="shared" si="0"/>
        <v>4</v>
      </c>
      <c r="D40" s="25">
        <v>4</v>
      </c>
      <c r="E40" s="26">
        <v>2</v>
      </c>
      <c r="F40" s="27">
        <v>0</v>
      </c>
      <c r="G40" s="143">
        <v>0</v>
      </c>
      <c r="H40" s="144">
        <v>0</v>
      </c>
      <c r="I40" s="161">
        <v>322</v>
      </c>
      <c r="J40" s="161">
        <v>483</v>
      </c>
      <c r="K40" s="161">
        <v>1218</v>
      </c>
      <c r="L40" s="144">
        <v>0</v>
      </c>
      <c r="M40" s="145">
        <v>77.950310559006212</v>
      </c>
      <c r="N40" s="146">
        <v>1</v>
      </c>
      <c r="O40" s="5">
        <v>155.27950310559004</v>
      </c>
      <c r="P40" s="54" t="s">
        <v>69</v>
      </c>
      <c r="Q40" s="28">
        <v>4</v>
      </c>
      <c r="R40" s="29">
        <v>40</v>
      </c>
      <c r="S40" s="30">
        <v>1</v>
      </c>
      <c r="T40" s="31">
        <v>1</v>
      </c>
      <c r="U40" s="32">
        <v>1</v>
      </c>
      <c r="V40" s="33">
        <v>1</v>
      </c>
      <c r="W40" s="48">
        <v>1</v>
      </c>
      <c r="X40" s="34" t="s">
        <v>69</v>
      </c>
      <c r="Y40" s="129">
        <v>8</v>
      </c>
      <c r="Z40" s="130">
        <v>0</v>
      </c>
      <c r="AA40" s="131">
        <v>0</v>
      </c>
      <c r="AB40" s="73">
        <v>4</v>
      </c>
      <c r="AC40" s="74">
        <v>1</v>
      </c>
      <c r="AD40" s="75">
        <v>0</v>
      </c>
      <c r="AE40" s="99">
        <v>0</v>
      </c>
    </row>
    <row r="41" spans="1:31" ht="14.25" customHeight="1" x14ac:dyDescent="0.2">
      <c r="A41" s="85" t="s">
        <v>241</v>
      </c>
      <c r="B41" s="3">
        <v>684</v>
      </c>
      <c r="C41" s="9">
        <f t="shared" si="0"/>
        <v>1</v>
      </c>
      <c r="D41" s="25">
        <v>5</v>
      </c>
      <c r="E41" s="26">
        <v>2</v>
      </c>
      <c r="F41" s="27">
        <v>0</v>
      </c>
      <c r="G41" s="143">
        <v>0</v>
      </c>
      <c r="H41" s="144">
        <v>0</v>
      </c>
      <c r="I41" s="161">
        <v>1368</v>
      </c>
      <c r="J41" s="161">
        <v>2052</v>
      </c>
      <c r="K41" s="161">
        <v>1349</v>
      </c>
      <c r="L41" s="144">
        <v>0</v>
      </c>
      <c r="M41" s="145">
        <v>1.0964912280701753</v>
      </c>
      <c r="N41" s="146">
        <v>0</v>
      </c>
      <c r="O41" s="5">
        <v>39.473684210526315</v>
      </c>
      <c r="P41" s="54" t="s">
        <v>69</v>
      </c>
      <c r="Q41" s="28">
        <v>6</v>
      </c>
      <c r="R41" s="29">
        <v>5</v>
      </c>
      <c r="S41" s="30">
        <v>0</v>
      </c>
      <c r="T41" s="31">
        <v>2</v>
      </c>
      <c r="U41" s="32">
        <v>1</v>
      </c>
      <c r="V41" s="33">
        <v>0</v>
      </c>
      <c r="W41" s="48">
        <v>0</v>
      </c>
      <c r="X41" s="34">
        <v>0</v>
      </c>
      <c r="Y41" s="129">
        <v>8</v>
      </c>
      <c r="Z41" s="130">
        <v>100</v>
      </c>
      <c r="AA41" s="131">
        <v>1</v>
      </c>
      <c r="AB41" s="73">
        <v>6</v>
      </c>
      <c r="AC41" s="74">
        <v>0</v>
      </c>
      <c r="AD41" s="75">
        <v>0</v>
      </c>
      <c r="AE41" s="99">
        <v>0</v>
      </c>
    </row>
    <row r="42" spans="1:31" ht="14.25" customHeight="1" x14ac:dyDescent="0.2">
      <c r="A42" s="85" t="s">
        <v>242</v>
      </c>
      <c r="B42" s="3">
        <v>635</v>
      </c>
      <c r="C42" s="9">
        <f t="shared" si="0"/>
        <v>1</v>
      </c>
      <c r="D42" s="25">
        <v>5</v>
      </c>
      <c r="E42" s="26">
        <v>2</v>
      </c>
      <c r="F42" s="27">
        <v>0</v>
      </c>
      <c r="G42" s="143">
        <v>16.30236220472441</v>
      </c>
      <c r="H42" s="144">
        <v>0</v>
      </c>
      <c r="I42" s="161">
        <v>1270</v>
      </c>
      <c r="J42" s="161">
        <v>1905</v>
      </c>
      <c r="K42" s="161">
        <v>3391</v>
      </c>
      <c r="L42" s="144">
        <v>0</v>
      </c>
      <c r="M42" s="145">
        <v>4.015748031496063</v>
      </c>
      <c r="N42" s="146">
        <v>0</v>
      </c>
      <c r="O42" s="5">
        <v>47.244094488188978</v>
      </c>
      <c r="P42" s="54" t="s">
        <v>69</v>
      </c>
      <c r="Q42" s="28">
        <v>6</v>
      </c>
      <c r="R42" s="29">
        <v>2</v>
      </c>
      <c r="S42" s="30">
        <v>0</v>
      </c>
      <c r="T42" s="31">
        <v>2</v>
      </c>
      <c r="U42" s="32">
        <v>2</v>
      </c>
      <c r="V42" s="33">
        <v>1</v>
      </c>
      <c r="W42" s="48">
        <v>0</v>
      </c>
      <c r="X42" s="34">
        <v>0</v>
      </c>
      <c r="Y42" s="129">
        <v>8</v>
      </c>
      <c r="Z42" s="130">
        <v>0</v>
      </c>
      <c r="AA42" s="131">
        <v>0</v>
      </c>
      <c r="AB42" s="73">
        <v>6</v>
      </c>
      <c r="AC42" s="74">
        <v>2</v>
      </c>
      <c r="AD42" s="75">
        <v>0</v>
      </c>
      <c r="AE42" s="99">
        <v>0</v>
      </c>
    </row>
    <row r="43" spans="1:31" ht="14.25" customHeight="1" x14ac:dyDescent="0.2">
      <c r="A43" s="85" t="s">
        <v>243</v>
      </c>
      <c r="B43" s="3">
        <v>437</v>
      </c>
      <c r="C43" s="9">
        <f t="shared" si="0"/>
        <v>1</v>
      </c>
      <c r="D43" s="25">
        <v>4</v>
      </c>
      <c r="E43" s="26">
        <v>2</v>
      </c>
      <c r="F43" s="27">
        <v>0</v>
      </c>
      <c r="G43" s="143">
        <v>0</v>
      </c>
      <c r="H43" s="144">
        <v>0</v>
      </c>
      <c r="I43" s="161">
        <v>874</v>
      </c>
      <c r="J43" s="161">
        <v>1311</v>
      </c>
      <c r="K43" s="161">
        <v>2453</v>
      </c>
      <c r="L43" s="144">
        <v>0</v>
      </c>
      <c r="M43" s="145">
        <v>0</v>
      </c>
      <c r="N43" s="146">
        <v>0</v>
      </c>
      <c r="O43" s="5">
        <v>45.766590389016017</v>
      </c>
      <c r="P43" s="54" t="s">
        <v>69</v>
      </c>
      <c r="Q43" s="28">
        <v>4</v>
      </c>
      <c r="R43" s="29">
        <v>1</v>
      </c>
      <c r="S43" s="30">
        <v>0</v>
      </c>
      <c r="T43" s="31">
        <v>1</v>
      </c>
      <c r="U43" s="32">
        <v>1</v>
      </c>
      <c r="V43" s="33">
        <v>1</v>
      </c>
      <c r="W43" s="48">
        <v>0</v>
      </c>
      <c r="X43" s="34" t="s">
        <v>69</v>
      </c>
      <c r="Y43" s="129">
        <v>8</v>
      </c>
      <c r="Z43" s="130">
        <v>0</v>
      </c>
      <c r="AA43" s="131">
        <v>0</v>
      </c>
      <c r="AB43" s="73">
        <v>4</v>
      </c>
      <c r="AC43" s="74">
        <v>0</v>
      </c>
      <c r="AD43" s="75">
        <v>0</v>
      </c>
      <c r="AE43" s="99">
        <v>0</v>
      </c>
    </row>
    <row r="44" spans="1:31" ht="14.25" customHeight="1" x14ac:dyDescent="0.2">
      <c r="A44" s="85" t="s">
        <v>244</v>
      </c>
      <c r="B44" s="3">
        <v>594</v>
      </c>
      <c r="C44" s="9">
        <f t="shared" si="0"/>
        <v>3</v>
      </c>
      <c r="D44" s="25">
        <v>5</v>
      </c>
      <c r="E44" s="26">
        <v>2</v>
      </c>
      <c r="F44" s="27">
        <v>0</v>
      </c>
      <c r="G44" s="143">
        <v>5.0505050505050502</v>
      </c>
      <c r="H44" s="144">
        <v>0</v>
      </c>
      <c r="I44" s="161">
        <v>1188</v>
      </c>
      <c r="J44" s="161">
        <v>1782</v>
      </c>
      <c r="K44" s="161">
        <v>1846</v>
      </c>
      <c r="L44" s="144">
        <v>0</v>
      </c>
      <c r="M44" s="145">
        <v>7.4074074074074066</v>
      </c>
      <c r="N44" s="146">
        <v>1</v>
      </c>
      <c r="O44" s="5">
        <v>28.619528619528619</v>
      </c>
      <c r="P44" s="54" t="s">
        <v>69</v>
      </c>
      <c r="Q44" s="28">
        <v>6</v>
      </c>
      <c r="R44" s="29">
        <v>8</v>
      </c>
      <c r="S44" s="30">
        <v>1</v>
      </c>
      <c r="T44" s="31">
        <v>2</v>
      </c>
      <c r="U44" s="32">
        <v>0</v>
      </c>
      <c r="V44" s="33">
        <v>0</v>
      </c>
      <c r="W44" s="48">
        <v>0</v>
      </c>
      <c r="X44" s="34">
        <v>0</v>
      </c>
      <c r="Y44" s="129">
        <v>8</v>
      </c>
      <c r="Z44" s="130">
        <v>50</v>
      </c>
      <c r="AA44" s="131">
        <v>0</v>
      </c>
      <c r="AB44" s="73">
        <v>6</v>
      </c>
      <c r="AC44" s="74">
        <v>19</v>
      </c>
      <c r="AD44" s="75">
        <v>1</v>
      </c>
      <c r="AE44" s="99">
        <v>0</v>
      </c>
    </row>
    <row r="45" spans="1:31" ht="14.25" customHeight="1" x14ac:dyDescent="0.2">
      <c r="A45" s="85" t="s">
        <v>245</v>
      </c>
      <c r="B45" s="3">
        <v>704</v>
      </c>
      <c r="C45" s="9">
        <f t="shared" si="0"/>
        <v>0</v>
      </c>
      <c r="D45" s="25">
        <v>5</v>
      </c>
      <c r="E45" s="26">
        <v>2</v>
      </c>
      <c r="F45" s="27">
        <v>0</v>
      </c>
      <c r="G45" s="143">
        <v>0</v>
      </c>
      <c r="H45" s="144">
        <v>0</v>
      </c>
      <c r="I45" s="161">
        <v>1408</v>
      </c>
      <c r="J45" s="161">
        <v>2112</v>
      </c>
      <c r="K45" s="161">
        <v>5164</v>
      </c>
      <c r="L45" s="144">
        <v>0</v>
      </c>
      <c r="M45" s="145">
        <v>0</v>
      </c>
      <c r="N45" s="146">
        <v>0</v>
      </c>
      <c r="O45" s="5">
        <v>56.818181818181813</v>
      </c>
      <c r="P45" s="54" t="s">
        <v>69</v>
      </c>
      <c r="Q45" s="28">
        <v>6</v>
      </c>
      <c r="R45" s="29">
        <v>2</v>
      </c>
      <c r="S45" s="30">
        <v>0</v>
      </c>
      <c r="T45" s="31">
        <v>2</v>
      </c>
      <c r="U45" s="32">
        <v>0</v>
      </c>
      <c r="V45" s="33">
        <v>0</v>
      </c>
      <c r="W45" s="48">
        <v>0</v>
      </c>
      <c r="X45" s="34">
        <v>0</v>
      </c>
      <c r="Y45" s="129">
        <v>8</v>
      </c>
      <c r="Z45" s="130">
        <v>0</v>
      </c>
      <c r="AA45" s="131">
        <v>0</v>
      </c>
      <c r="AB45" s="73">
        <v>6</v>
      </c>
      <c r="AC45" s="74">
        <v>0</v>
      </c>
      <c r="AD45" s="75">
        <v>0</v>
      </c>
      <c r="AE45" s="99">
        <v>0</v>
      </c>
    </row>
    <row r="46" spans="1:31" ht="14.25" customHeight="1" x14ac:dyDescent="0.2">
      <c r="A46" s="85" t="s">
        <v>246</v>
      </c>
      <c r="B46" s="3">
        <v>1142</v>
      </c>
      <c r="C46" s="9">
        <f t="shared" si="0"/>
        <v>2</v>
      </c>
      <c r="D46" s="25">
        <v>15</v>
      </c>
      <c r="E46" s="26">
        <v>1</v>
      </c>
      <c r="F46" s="27">
        <v>0</v>
      </c>
      <c r="G46" s="143">
        <v>5.2101576182136604</v>
      </c>
      <c r="H46" s="144">
        <v>0</v>
      </c>
      <c r="I46" s="161">
        <v>2284</v>
      </c>
      <c r="J46" s="161">
        <v>3426</v>
      </c>
      <c r="K46" s="161">
        <v>1668</v>
      </c>
      <c r="L46" s="144">
        <v>0</v>
      </c>
      <c r="M46" s="145">
        <v>3.6777583187390541</v>
      </c>
      <c r="N46" s="146">
        <v>0</v>
      </c>
      <c r="O46" s="5">
        <v>40.280210157618214</v>
      </c>
      <c r="P46" s="54">
        <v>0</v>
      </c>
      <c r="Q46" s="28">
        <v>9</v>
      </c>
      <c r="R46" s="29">
        <v>23</v>
      </c>
      <c r="S46" s="30">
        <v>1</v>
      </c>
      <c r="T46" s="31">
        <v>2</v>
      </c>
      <c r="U46" s="32">
        <v>0</v>
      </c>
      <c r="V46" s="33">
        <v>0</v>
      </c>
      <c r="W46" s="48">
        <v>1</v>
      </c>
      <c r="X46" s="34">
        <v>0</v>
      </c>
      <c r="Y46" s="129">
        <v>8</v>
      </c>
      <c r="Z46" s="130">
        <v>0</v>
      </c>
      <c r="AA46" s="131">
        <v>0</v>
      </c>
      <c r="AB46" s="73">
        <v>20</v>
      </c>
      <c r="AC46" s="74">
        <v>0</v>
      </c>
      <c r="AD46" s="75">
        <v>0</v>
      </c>
      <c r="AE46" s="99">
        <v>0</v>
      </c>
    </row>
    <row r="47" spans="1:31" ht="14.25" customHeight="1" x14ac:dyDescent="0.2">
      <c r="A47" s="85" t="s">
        <v>247</v>
      </c>
      <c r="B47" s="3">
        <v>221</v>
      </c>
      <c r="C47" s="9">
        <f t="shared" si="0"/>
        <v>0</v>
      </c>
      <c r="D47" s="25">
        <v>4</v>
      </c>
      <c r="E47" s="26">
        <v>1</v>
      </c>
      <c r="F47" s="27">
        <v>0</v>
      </c>
      <c r="G47" s="143">
        <v>0</v>
      </c>
      <c r="H47" s="144">
        <v>0</v>
      </c>
      <c r="I47" s="161">
        <v>442</v>
      </c>
      <c r="J47" s="161">
        <v>663</v>
      </c>
      <c r="K47" s="161">
        <v>1019</v>
      </c>
      <c r="L47" s="144">
        <v>0</v>
      </c>
      <c r="M47" s="145">
        <v>0</v>
      </c>
      <c r="N47" s="146">
        <v>0</v>
      </c>
      <c r="O47" s="5">
        <v>0</v>
      </c>
      <c r="P47" s="54" t="s">
        <v>69</v>
      </c>
      <c r="Q47" s="28">
        <v>4</v>
      </c>
      <c r="R47" s="29">
        <v>0</v>
      </c>
      <c r="S47" s="30">
        <v>0</v>
      </c>
      <c r="T47" s="31">
        <v>1</v>
      </c>
      <c r="U47" s="32">
        <v>0</v>
      </c>
      <c r="V47" s="33">
        <v>0</v>
      </c>
      <c r="W47" s="48">
        <v>0</v>
      </c>
      <c r="X47" s="34" t="s">
        <v>69</v>
      </c>
      <c r="Y47" s="129">
        <v>8</v>
      </c>
      <c r="Z47" s="130">
        <v>0</v>
      </c>
      <c r="AA47" s="131">
        <v>0</v>
      </c>
      <c r="AB47" s="73">
        <v>4</v>
      </c>
      <c r="AC47" s="74">
        <v>0</v>
      </c>
      <c r="AD47" s="75">
        <v>0</v>
      </c>
      <c r="AE47" s="99">
        <v>0</v>
      </c>
    </row>
    <row r="48" spans="1:31" ht="14.25" customHeight="1" x14ac:dyDescent="0.2">
      <c r="A48" s="85" t="s">
        <v>248</v>
      </c>
      <c r="B48" s="3">
        <v>289</v>
      </c>
      <c r="C48" s="9">
        <f t="shared" si="0"/>
        <v>0</v>
      </c>
      <c r="D48" s="25">
        <v>4</v>
      </c>
      <c r="E48" s="26">
        <v>1</v>
      </c>
      <c r="F48" s="27">
        <v>0</v>
      </c>
      <c r="G48" s="143">
        <v>0</v>
      </c>
      <c r="H48" s="144">
        <v>0</v>
      </c>
      <c r="I48" s="161">
        <v>578</v>
      </c>
      <c r="J48" s="161">
        <v>867</v>
      </c>
      <c r="K48" s="161">
        <v>1341</v>
      </c>
      <c r="L48" s="144">
        <v>0</v>
      </c>
      <c r="M48" s="145">
        <v>0</v>
      </c>
      <c r="N48" s="146">
        <v>0</v>
      </c>
      <c r="O48" s="5">
        <v>51.903114186851205</v>
      </c>
      <c r="P48" s="54" t="s">
        <v>69</v>
      </c>
      <c r="Q48" s="28">
        <v>4</v>
      </c>
      <c r="R48" s="29">
        <v>1</v>
      </c>
      <c r="S48" s="30">
        <v>0</v>
      </c>
      <c r="T48" s="31">
        <v>1</v>
      </c>
      <c r="U48" s="32">
        <v>0</v>
      </c>
      <c r="V48" s="33">
        <v>0</v>
      </c>
      <c r="W48" s="48">
        <v>0</v>
      </c>
      <c r="X48" s="34" t="s">
        <v>69</v>
      </c>
      <c r="Y48" s="129">
        <v>8</v>
      </c>
      <c r="Z48" s="130">
        <v>0</v>
      </c>
      <c r="AA48" s="131">
        <v>0</v>
      </c>
      <c r="AB48" s="73">
        <v>4</v>
      </c>
      <c r="AC48" s="74">
        <v>0</v>
      </c>
      <c r="AD48" s="75">
        <v>0</v>
      </c>
      <c r="AE48" s="99">
        <v>0</v>
      </c>
    </row>
    <row r="49" spans="1:31" ht="14.25" customHeight="1" x14ac:dyDescent="0.2">
      <c r="A49" s="85" t="s">
        <v>249</v>
      </c>
      <c r="B49" s="3">
        <v>1123</v>
      </c>
      <c r="C49" s="9">
        <f t="shared" si="0"/>
        <v>5</v>
      </c>
      <c r="D49" s="25">
        <v>15</v>
      </c>
      <c r="E49" s="26">
        <v>3</v>
      </c>
      <c r="F49" s="27">
        <v>0</v>
      </c>
      <c r="G49" s="143">
        <v>45.753339269813004</v>
      </c>
      <c r="H49" s="144">
        <v>1</v>
      </c>
      <c r="I49" s="161">
        <v>2246</v>
      </c>
      <c r="J49" s="161">
        <v>3369</v>
      </c>
      <c r="K49" s="161">
        <v>5524</v>
      </c>
      <c r="L49" s="144">
        <v>0</v>
      </c>
      <c r="M49" s="145">
        <v>9.2163846838824579</v>
      </c>
      <c r="N49" s="146">
        <v>1</v>
      </c>
      <c r="O49" s="5">
        <v>78.361531611754231</v>
      </c>
      <c r="P49" s="54">
        <v>1</v>
      </c>
      <c r="Q49" s="28">
        <v>9</v>
      </c>
      <c r="R49" s="29">
        <v>8</v>
      </c>
      <c r="S49" s="30">
        <v>0</v>
      </c>
      <c r="T49" s="31">
        <v>2</v>
      </c>
      <c r="U49" s="32">
        <v>0</v>
      </c>
      <c r="V49" s="33">
        <v>0</v>
      </c>
      <c r="W49" s="48">
        <v>1</v>
      </c>
      <c r="X49" s="34">
        <v>1</v>
      </c>
      <c r="Y49" s="129">
        <v>8</v>
      </c>
      <c r="Z49" s="130">
        <v>0</v>
      </c>
      <c r="AA49" s="131">
        <v>0</v>
      </c>
      <c r="AB49" s="73">
        <v>20</v>
      </c>
      <c r="AC49" s="74">
        <v>2</v>
      </c>
      <c r="AD49" s="75">
        <v>0</v>
      </c>
      <c r="AE49" s="99">
        <v>0</v>
      </c>
    </row>
    <row r="50" spans="1:31" ht="14.25" customHeight="1" x14ac:dyDescent="0.2">
      <c r="A50" s="85" t="s">
        <v>250</v>
      </c>
      <c r="B50" s="3">
        <v>1062</v>
      </c>
      <c r="C50" s="9">
        <f t="shared" si="0"/>
        <v>0</v>
      </c>
      <c r="D50" s="25">
        <v>15</v>
      </c>
      <c r="E50" s="26">
        <v>3</v>
      </c>
      <c r="F50" s="27">
        <v>0</v>
      </c>
      <c r="G50" s="143">
        <v>1.0254237288135593</v>
      </c>
      <c r="H50" s="144">
        <v>0</v>
      </c>
      <c r="I50" s="161">
        <v>2124</v>
      </c>
      <c r="J50" s="161">
        <v>3186</v>
      </c>
      <c r="K50" s="161">
        <v>3189</v>
      </c>
      <c r="L50" s="144">
        <v>0</v>
      </c>
      <c r="M50" s="145">
        <v>0.47080979284369112</v>
      </c>
      <c r="N50" s="146">
        <v>0</v>
      </c>
      <c r="O50" s="5">
        <v>42.372881355932201</v>
      </c>
      <c r="P50" s="54">
        <v>0</v>
      </c>
      <c r="Q50" s="28">
        <v>9</v>
      </c>
      <c r="R50" s="29">
        <v>3</v>
      </c>
      <c r="S50" s="30">
        <v>0</v>
      </c>
      <c r="T50" s="31">
        <v>2</v>
      </c>
      <c r="U50" s="32">
        <v>0</v>
      </c>
      <c r="V50" s="33">
        <v>0</v>
      </c>
      <c r="W50" s="48">
        <v>0</v>
      </c>
      <c r="X50" s="34">
        <v>0</v>
      </c>
      <c r="Y50" s="129">
        <v>8</v>
      </c>
      <c r="Z50" s="130">
        <v>0</v>
      </c>
      <c r="AA50" s="131">
        <v>0</v>
      </c>
      <c r="AB50" s="73">
        <v>20</v>
      </c>
      <c r="AC50" s="74">
        <v>0</v>
      </c>
      <c r="AD50" s="75">
        <v>0</v>
      </c>
      <c r="AE50" s="99">
        <v>0</v>
      </c>
    </row>
    <row r="51" spans="1:31" ht="14.25" customHeight="1" x14ac:dyDescent="0.2">
      <c r="A51" s="85" t="s">
        <v>251</v>
      </c>
      <c r="B51" s="3">
        <v>244</v>
      </c>
      <c r="C51" s="9">
        <f t="shared" si="0"/>
        <v>1</v>
      </c>
      <c r="D51" s="25">
        <v>4</v>
      </c>
      <c r="E51" s="26">
        <v>1</v>
      </c>
      <c r="F51" s="27">
        <v>0</v>
      </c>
      <c r="G51" s="143">
        <v>6.1475409836065573</v>
      </c>
      <c r="H51" s="144">
        <v>0</v>
      </c>
      <c r="I51" s="161">
        <v>488</v>
      </c>
      <c r="J51" s="161">
        <v>732</v>
      </c>
      <c r="K51" s="161">
        <v>1949</v>
      </c>
      <c r="L51" s="144">
        <v>0</v>
      </c>
      <c r="M51" s="145">
        <v>0</v>
      </c>
      <c r="N51" s="146">
        <v>0</v>
      </c>
      <c r="O51" s="5">
        <v>200.81967213114754</v>
      </c>
      <c r="P51" s="54" t="s">
        <v>69</v>
      </c>
      <c r="Q51" s="28">
        <v>4</v>
      </c>
      <c r="R51" s="29">
        <v>10</v>
      </c>
      <c r="S51" s="30">
        <v>1</v>
      </c>
      <c r="T51" s="31">
        <v>1</v>
      </c>
      <c r="U51" s="32">
        <v>0</v>
      </c>
      <c r="V51" s="33">
        <v>0</v>
      </c>
      <c r="W51" s="48">
        <v>0</v>
      </c>
      <c r="X51" s="34" t="s">
        <v>69</v>
      </c>
      <c r="Y51" s="129">
        <v>8</v>
      </c>
      <c r="Z51" s="130">
        <v>0</v>
      </c>
      <c r="AA51" s="131">
        <v>0</v>
      </c>
      <c r="AB51" s="73">
        <v>4</v>
      </c>
      <c r="AC51" s="74">
        <v>0</v>
      </c>
      <c r="AD51" s="75">
        <v>0</v>
      </c>
      <c r="AE51" s="99">
        <v>0</v>
      </c>
    </row>
    <row r="52" spans="1:31" ht="14.25" customHeight="1" x14ac:dyDescent="0.2">
      <c r="A52" s="85" t="s">
        <v>252</v>
      </c>
      <c r="B52" s="3">
        <v>103</v>
      </c>
      <c r="C52" s="9">
        <f t="shared" si="0"/>
        <v>0</v>
      </c>
      <c r="D52" s="25">
        <v>4</v>
      </c>
      <c r="E52" s="26">
        <v>0</v>
      </c>
      <c r="F52" s="27">
        <v>0</v>
      </c>
      <c r="G52" s="143">
        <v>0</v>
      </c>
      <c r="H52" s="144">
        <v>0</v>
      </c>
      <c r="I52" s="161">
        <v>206</v>
      </c>
      <c r="J52" s="161">
        <v>309</v>
      </c>
      <c r="K52" s="161">
        <v>94</v>
      </c>
      <c r="L52" s="144">
        <v>0</v>
      </c>
      <c r="M52" s="145">
        <v>0</v>
      </c>
      <c r="N52" s="146">
        <v>0</v>
      </c>
      <c r="O52" s="5">
        <v>0</v>
      </c>
      <c r="P52" s="54" t="s">
        <v>69</v>
      </c>
      <c r="Q52" s="28">
        <v>4</v>
      </c>
      <c r="R52" s="29">
        <v>0</v>
      </c>
      <c r="S52" s="30">
        <v>0</v>
      </c>
      <c r="T52" s="31">
        <v>1</v>
      </c>
      <c r="U52" s="32">
        <v>0</v>
      </c>
      <c r="V52" s="33">
        <v>0</v>
      </c>
      <c r="W52" s="48">
        <v>0</v>
      </c>
      <c r="X52" s="34" t="s">
        <v>69</v>
      </c>
      <c r="Y52" s="129">
        <v>8</v>
      </c>
      <c r="Z52" s="130">
        <v>0</v>
      </c>
      <c r="AA52" s="131">
        <v>0</v>
      </c>
      <c r="AB52" s="73">
        <v>4</v>
      </c>
      <c r="AC52" s="74">
        <v>0</v>
      </c>
      <c r="AD52" s="75">
        <v>0</v>
      </c>
      <c r="AE52" s="99">
        <v>0</v>
      </c>
    </row>
    <row r="53" spans="1:31" ht="14.25" customHeight="1" x14ac:dyDescent="0.2">
      <c r="A53" s="85" t="s">
        <v>253</v>
      </c>
      <c r="B53" s="3">
        <v>46</v>
      </c>
      <c r="C53" s="9">
        <f t="shared" si="0"/>
        <v>1</v>
      </c>
      <c r="D53" s="25">
        <v>4</v>
      </c>
      <c r="E53" s="26">
        <v>1</v>
      </c>
      <c r="F53" s="27">
        <v>0</v>
      </c>
      <c r="G53" s="143">
        <v>0</v>
      </c>
      <c r="H53" s="144">
        <v>0</v>
      </c>
      <c r="I53" s="161">
        <v>92</v>
      </c>
      <c r="J53" s="161">
        <v>138</v>
      </c>
      <c r="K53" s="161">
        <v>856</v>
      </c>
      <c r="L53" s="144">
        <v>0</v>
      </c>
      <c r="M53" s="145">
        <v>40.217391304347828</v>
      </c>
      <c r="N53" s="146">
        <v>1</v>
      </c>
      <c r="O53" s="5">
        <v>391.304347826087</v>
      </c>
      <c r="P53" s="54" t="s">
        <v>69</v>
      </c>
      <c r="Q53" s="28">
        <v>4</v>
      </c>
      <c r="R53" s="29">
        <v>0</v>
      </c>
      <c r="S53" s="30">
        <v>0</v>
      </c>
      <c r="T53" s="31">
        <v>1</v>
      </c>
      <c r="U53" s="32">
        <v>0</v>
      </c>
      <c r="V53" s="33">
        <v>0</v>
      </c>
      <c r="W53" s="48">
        <v>0</v>
      </c>
      <c r="X53" s="34" t="s">
        <v>69</v>
      </c>
      <c r="Y53" s="129">
        <v>8</v>
      </c>
      <c r="Z53" s="130">
        <v>0</v>
      </c>
      <c r="AA53" s="131">
        <v>0</v>
      </c>
      <c r="AB53" s="73">
        <v>4</v>
      </c>
      <c r="AC53" s="74">
        <v>0</v>
      </c>
      <c r="AD53" s="75">
        <v>0</v>
      </c>
      <c r="AE53" s="99">
        <v>0</v>
      </c>
    </row>
    <row r="54" spans="1:31" ht="14.25" customHeight="1" x14ac:dyDescent="0.2">
      <c r="A54" s="85" t="s">
        <v>254</v>
      </c>
      <c r="B54" s="3">
        <v>1135</v>
      </c>
      <c r="C54" s="9">
        <f t="shared" si="0"/>
        <v>2</v>
      </c>
      <c r="D54" s="25">
        <v>15</v>
      </c>
      <c r="E54" s="26">
        <v>9</v>
      </c>
      <c r="F54" s="27">
        <v>0</v>
      </c>
      <c r="G54" s="143">
        <v>13.256387665198238</v>
      </c>
      <c r="H54" s="144">
        <v>0</v>
      </c>
      <c r="I54" s="161">
        <v>2270</v>
      </c>
      <c r="J54" s="161">
        <v>3405</v>
      </c>
      <c r="K54" s="161">
        <v>6281</v>
      </c>
      <c r="L54" s="144">
        <v>0</v>
      </c>
      <c r="M54" s="145">
        <v>4.6696035242290748</v>
      </c>
      <c r="N54" s="146">
        <v>0</v>
      </c>
      <c r="O54" s="5">
        <v>68.722466960352421</v>
      </c>
      <c r="P54" s="54">
        <v>1</v>
      </c>
      <c r="Q54" s="28">
        <v>9</v>
      </c>
      <c r="R54" s="29">
        <v>7</v>
      </c>
      <c r="S54" s="30">
        <v>0</v>
      </c>
      <c r="T54" s="31">
        <v>2</v>
      </c>
      <c r="U54" s="32">
        <v>0</v>
      </c>
      <c r="V54" s="33">
        <v>0</v>
      </c>
      <c r="W54" s="48">
        <v>1</v>
      </c>
      <c r="X54" s="34">
        <v>0</v>
      </c>
      <c r="Y54" s="129">
        <v>8</v>
      </c>
      <c r="Z54" s="130">
        <v>0</v>
      </c>
      <c r="AA54" s="131">
        <v>0</v>
      </c>
      <c r="AB54" s="73">
        <v>20</v>
      </c>
      <c r="AC54" s="74">
        <v>3</v>
      </c>
      <c r="AD54" s="75">
        <v>0</v>
      </c>
      <c r="AE54" s="99">
        <v>0</v>
      </c>
    </row>
    <row r="55" spans="1:31" ht="14.25" customHeight="1" x14ac:dyDescent="0.2">
      <c r="A55" s="85" t="s">
        <v>255</v>
      </c>
      <c r="B55" s="3">
        <v>107</v>
      </c>
      <c r="C55" s="9">
        <f t="shared" si="0"/>
        <v>0</v>
      </c>
      <c r="D55" s="25">
        <v>4</v>
      </c>
      <c r="E55" s="26">
        <v>0</v>
      </c>
      <c r="F55" s="27">
        <v>0</v>
      </c>
      <c r="G55" s="143">
        <v>0</v>
      </c>
      <c r="H55" s="144">
        <v>0</v>
      </c>
      <c r="I55" s="161">
        <v>214</v>
      </c>
      <c r="J55" s="161">
        <v>321</v>
      </c>
      <c r="K55" s="161">
        <v>1052</v>
      </c>
      <c r="L55" s="144">
        <v>0</v>
      </c>
      <c r="M55" s="145">
        <v>0</v>
      </c>
      <c r="N55" s="146">
        <v>0</v>
      </c>
      <c r="O55" s="5">
        <v>0</v>
      </c>
      <c r="P55" s="54" t="s">
        <v>69</v>
      </c>
      <c r="Q55" s="28">
        <v>4</v>
      </c>
      <c r="R55" s="29">
        <v>0</v>
      </c>
      <c r="S55" s="30">
        <v>0</v>
      </c>
      <c r="T55" s="31">
        <v>1</v>
      </c>
      <c r="U55" s="32">
        <v>0</v>
      </c>
      <c r="V55" s="33">
        <v>0</v>
      </c>
      <c r="W55" s="48">
        <v>0</v>
      </c>
      <c r="X55" s="34" t="s">
        <v>69</v>
      </c>
      <c r="Y55" s="129">
        <v>8</v>
      </c>
      <c r="Z55" s="130">
        <v>0</v>
      </c>
      <c r="AA55" s="131">
        <v>0</v>
      </c>
      <c r="AB55" s="73">
        <v>4</v>
      </c>
      <c r="AC55" s="74">
        <v>0</v>
      </c>
      <c r="AD55" s="75">
        <v>0</v>
      </c>
      <c r="AE55" s="99">
        <v>0</v>
      </c>
    </row>
    <row r="56" spans="1:31" ht="14.25" customHeight="1" x14ac:dyDescent="0.2">
      <c r="A56" s="85" t="s">
        <v>256</v>
      </c>
      <c r="B56" s="3">
        <v>686</v>
      </c>
      <c r="C56" s="9">
        <f t="shared" si="0"/>
        <v>4</v>
      </c>
      <c r="D56" s="25">
        <v>5</v>
      </c>
      <c r="E56" s="26">
        <v>2</v>
      </c>
      <c r="F56" s="27">
        <v>0</v>
      </c>
      <c r="G56" s="143">
        <v>7.4868804664723028</v>
      </c>
      <c r="H56" s="144">
        <v>0</v>
      </c>
      <c r="I56" s="161">
        <v>1372</v>
      </c>
      <c r="J56" s="161">
        <v>2058</v>
      </c>
      <c r="K56" s="161">
        <v>113</v>
      </c>
      <c r="L56" s="144">
        <v>0</v>
      </c>
      <c r="M56" s="145">
        <v>6.3411078717201166</v>
      </c>
      <c r="N56" s="146">
        <v>0</v>
      </c>
      <c r="O56" s="5">
        <v>17.492711370262391</v>
      </c>
      <c r="P56" s="54" t="s">
        <v>69</v>
      </c>
      <c r="Q56" s="28">
        <v>6</v>
      </c>
      <c r="R56" s="29">
        <v>3</v>
      </c>
      <c r="S56" s="30">
        <v>0</v>
      </c>
      <c r="T56" s="31">
        <v>2</v>
      </c>
      <c r="U56" s="32">
        <v>1</v>
      </c>
      <c r="V56" s="33">
        <v>0</v>
      </c>
      <c r="W56" s="48">
        <v>1</v>
      </c>
      <c r="X56" s="34">
        <v>1</v>
      </c>
      <c r="Y56" s="129">
        <v>8</v>
      </c>
      <c r="Z56" s="130">
        <v>100</v>
      </c>
      <c r="AA56" s="131">
        <v>1</v>
      </c>
      <c r="AB56" s="73">
        <v>6</v>
      </c>
      <c r="AC56" s="74">
        <v>17</v>
      </c>
      <c r="AD56" s="75">
        <v>1</v>
      </c>
      <c r="AE56" s="99">
        <v>0</v>
      </c>
    </row>
    <row r="57" spans="1:31" ht="14.25" customHeight="1" x14ac:dyDescent="0.2">
      <c r="A57" s="85" t="s">
        <v>257</v>
      </c>
      <c r="B57" s="3">
        <v>526</v>
      </c>
      <c r="C57" s="4">
        <f t="shared" si="0"/>
        <v>1</v>
      </c>
      <c r="D57" s="25">
        <v>5</v>
      </c>
      <c r="E57" s="26">
        <v>16</v>
      </c>
      <c r="F57" s="27">
        <v>1</v>
      </c>
      <c r="G57" s="143">
        <v>0.47528517110266161</v>
      </c>
      <c r="H57" s="144">
        <v>0</v>
      </c>
      <c r="I57" s="161">
        <v>1052</v>
      </c>
      <c r="J57" s="161">
        <v>1578</v>
      </c>
      <c r="K57" s="161">
        <v>1735</v>
      </c>
      <c r="L57" s="144">
        <v>0</v>
      </c>
      <c r="M57" s="145">
        <v>0</v>
      </c>
      <c r="N57" s="146">
        <v>0</v>
      </c>
      <c r="O57" s="5">
        <v>57.034220532319395</v>
      </c>
      <c r="P57" s="54" t="s">
        <v>69</v>
      </c>
      <c r="Q57" s="28">
        <v>6</v>
      </c>
      <c r="R57" s="29">
        <v>4</v>
      </c>
      <c r="S57" s="30">
        <v>0</v>
      </c>
      <c r="T57" s="31">
        <v>2</v>
      </c>
      <c r="U57" s="32">
        <v>1</v>
      </c>
      <c r="V57" s="33">
        <v>0</v>
      </c>
      <c r="W57" s="48">
        <v>0</v>
      </c>
      <c r="X57" s="34">
        <v>0</v>
      </c>
      <c r="Y57" s="129">
        <v>8</v>
      </c>
      <c r="Z57" s="130">
        <v>0</v>
      </c>
      <c r="AA57" s="131">
        <v>0</v>
      </c>
      <c r="AB57" s="73">
        <v>6</v>
      </c>
      <c r="AC57" s="74">
        <v>0</v>
      </c>
      <c r="AD57" s="75">
        <v>0</v>
      </c>
      <c r="AE57" s="99">
        <v>0</v>
      </c>
    </row>
    <row r="58" spans="1:31" ht="14.25" customHeight="1" x14ac:dyDescent="0.2">
      <c r="A58" s="85" t="s">
        <v>258</v>
      </c>
      <c r="B58" s="3">
        <v>690</v>
      </c>
      <c r="C58" s="9">
        <f t="shared" si="0"/>
        <v>3</v>
      </c>
      <c r="D58" s="25">
        <v>5</v>
      </c>
      <c r="E58" s="26">
        <v>2</v>
      </c>
      <c r="F58" s="27">
        <v>0</v>
      </c>
      <c r="G58" s="143">
        <v>0</v>
      </c>
      <c r="H58" s="144">
        <v>0</v>
      </c>
      <c r="I58" s="161">
        <v>1380</v>
      </c>
      <c r="J58" s="161">
        <v>2070</v>
      </c>
      <c r="K58" s="161">
        <v>1471</v>
      </c>
      <c r="L58" s="144">
        <v>1</v>
      </c>
      <c r="M58" s="145">
        <v>2.1739130434782608</v>
      </c>
      <c r="N58" s="146">
        <v>0</v>
      </c>
      <c r="O58" s="5">
        <v>60.869565217391305</v>
      </c>
      <c r="P58" s="54" t="s">
        <v>69</v>
      </c>
      <c r="Q58" s="28">
        <v>6</v>
      </c>
      <c r="R58" s="29">
        <v>5</v>
      </c>
      <c r="S58" s="30">
        <v>0</v>
      </c>
      <c r="T58" s="31">
        <v>2</v>
      </c>
      <c r="U58" s="32">
        <v>0</v>
      </c>
      <c r="V58" s="33">
        <v>0</v>
      </c>
      <c r="W58" s="48">
        <v>1</v>
      </c>
      <c r="X58" s="34">
        <v>0</v>
      </c>
      <c r="Y58" s="129">
        <v>8</v>
      </c>
      <c r="Z58" s="130">
        <v>100</v>
      </c>
      <c r="AA58" s="131">
        <v>1</v>
      </c>
      <c r="AB58" s="73">
        <v>6</v>
      </c>
      <c r="AC58" s="74">
        <v>4</v>
      </c>
      <c r="AD58" s="75">
        <v>0</v>
      </c>
      <c r="AE58" s="99">
        <v>0</v>
      </c>
    </row>
    <row r="59" spans="1:31" ht="14.25" customHeight="1" x14ac:dyDescent="0.2">
      <c r="A59" s="85" t="s">
        <v>259</v>
      </c>
      <c r="B59" s="3">
        <v>1876</v>
      </c>
      <c r="C59" s="9">
        <f t="shared" si="0"/>
        <v>9</v>
      </c>
      <c r="D59" s="25">
        <v>15</v>
      </c>
      <c r="E59" s="26">
        <v>15</v>
      </c>
      <c r="F59" s="27">
        <v>1</v>
      </c>
      <c r="G59" s="143">
        <v>31.597014925373134</v>
      </c>
      <c r="H59" s="144">
        <v>1</v>
      </c>
      <c r="I59" s="161">
        <v>3752</v>
      </c>
      <c r="J59" s="161">
        <v>5628</v>
      </c>
      <c r="K59" s="161">
        <v>6700</v>
      </c>
      <c r="L59" s="144">
        <v>0</v>
      </c>
      <c r="M59" s="145">
        <v>18.123667377398718</v>
      </c>
      <c r="N59" s="146">
        <v>1</v>
      </c>
      <c r="O59" s="5">
        <v>26.652452025586353</v>
      </c>
      <c r="P59" s="54">
        <v>0</v>
      </c>
      <c r="Q59" s="28">
        <v>9</v>
      </c>
      <c r="R59" s="29">
        <v>9</v>
      </c>
      <c r="S59" s="30">
        <v>1</v>
      </c>
      <c r="T59" s="31">
        <v>2</v>
      </c>
      <c r="U59" s="32">
        <v>2</v>
      </c>
      <c r="V59" s="33">
        <v>1</v>
      </c>
      <c r="W59" s="48">
        <v>1</v>
      </c>
      <c r="X59" s="34">
        <v>1</v>
      </c>
      <c r="Y59" s="129">
        <v>8</v>
      </c>
      <c r="Z59" s="130">
        <v>100</v>
      </c>
      <c r="AA59" s="131">
        <v>1</v>
      </c>
      <c r="AB59" s="73">
        <v>20</v>
      </c>
      <c r="AC59" s="74">
        <v>8</v>
      </c>
      <c r="AD59" s="75">
        <v>0</v>
      </c>
      <c r="AE59" s="99">
        <v>1</v>
      </c>
    </row>
    <row r="60" spans="1:31" ht="14.25" customHeight="1" x14ac:dyDescent="0.2">
      <c r="A60" s="85" t="s">
        <v>260</v>
      </c>
      <c r="B60" s="3">
        <v>192</v>
      </c>
      <c r="C60" s="9">
        <f t="shared" si="0"/>
        <v>2</v>
      </c>
      <c r="D60" s="25">
        <v>4</v>
      </c>
      <c r="E60" s="26">
        <v>2</v>
      </c>
      <c r="F60" s="27">
        <v>0</v>
      </c>
      <c r="G60" s="143">
        <v>0</v>
      </c>
      <c r="H60" s="144">
        <v>0</v>
      </c>
      <c r="I60" s="161">
        <v>384</v>
      </c>
      <c r="J60" s="161">
        <v>576</v>
      </c>
      <c r="K60" s="161">
        <v>1399</v>
      </c>
      <c r="L60" s="144">
        <v>0</v>
      </c>
      <c r="M60" s="145">
        <v>0</v>
      </c>
      <c r="N60" s="146">
        <v>0</v>
      </c>
      <c r="O60" s="5">
        <v>130.20833333333334</v>
      </c>
      <c r="P60" s="54" t="s">
        <v>69</v>
      </c>
      <c r="Q60" s="28">
        <v>4</v>
      </c>
      <c r="R60" s="29">
        <v>3</v>
      </c>
      <c r="S60" s="30">
        <v>0</v>
      </c>
      <c r="T60" s="31">
        <v>1</v>
      </c>
      <c r="U60" s="32">
        <v>1</v>
      </c>
      <c r="V60" s="33">
        <v>1</v>
      </c>
      <c r="W60" s="48">
        <v>1</v>
      </c>
      <c r="X60" s="34" t="s">
        <v>69</v>
      </c>
      <c r="Y60" s="129">
        <v>8</v>
      </c>
      <c r="Z60" s="130">
        <v>0</v>
      </c>
      <c r="AA60" s="131">
        <v>0</v>
      </c>
      <c r="AB60" s="73">
        <v>4</v>
      </c>
      <c r="AC60" s="74">
        <v>0</v>
      </c>
      <c r="AD60" s="75">
        <v>0</v>
      </c>
      <c r="AE60" s="99">
        <v>0</v>
      </c>
    </row>
    <row r="61" spans="1:31" ht="14.25" customHeight="1" x14ac:dyDescent="0.2">
      <c r="A61" s="85" t="s">
        <v>261</v>
      </c>
      <c r="B61" s="3">
        <v>235</v>
      </c>
      <c r="C61" s="9">
        <f t="shared" si="0"/>
        <v>1</v>
      </c>
      <c r="D61" s="25">
        <v>4</v>
      </c>
      <c r="E61" s="26">
        <v>1</v>
      </c>
      <c r="F61" s="27">
        <v>0</v>
      </c>
      <c r="G61" s="143">
        <v>0</v>
      </c>
      <c r="H61" s="144">
        <v>0</v>
      </c>
      <c r="I61" s="161">
        <v>470</v>
      </c>
      <c r="J61" s="161">
        <v>705</v>
      </c>
      <c r="K61" s="161">
        <v>2076</v>
      </c>
      <c r="L61" s="144">
        <v>0</v>
      </c>
      <c r="M61" s="145">
        <v>0</v>
      </c>
      <c r="N61" s="146">
        <v>0</v>
      </c>
      <c r="O61" s="5">
        <v>212.7659574468085</v>
      </c>
      <c r="P61" s="54" t="s">
        <v>69</v>
      </c>
      <c r="Q61" s="28">
        <v>4</v>
      </c>
      <c r="R61" s="29">
        <v>8</v>
      </c>
      <c r="S61" s="30">
        <v>1</v>
      </c>
      <c r="T61" s="31">
        <v>1</v>
      </c>
      <c r="U61" s="32">
        <v>0</v>
      </c>
      <c r="V61" s="33">
        <v>0</v>
      </c>
      <c r="W61" s="48">
        <v>0</v>
      </c>
      <c r="X61" s="34" t="s">
        <v>69</v>
      </c>
      <c r="Y61" s="129">
        <v>8</v>
      </c>
      <c r="Z61" s="130">
        <v>0</v>
      </c>
      <c r="AA61" s="131">
        <v>0</v>
      </c>
      <c r="AB61" s="73">
        <v>4</v>
      </c>
      <c r="AC61" s="74">
        <v>0</v>
      </c>
      <c r="AD61" s="75">
        <v>0</v>
      </c>
      <c r="AE61" s="99">
        <v>0</v>
      </c>
    </row>
    <row r="62" spans="1:31" ht="14.25" customHeight="1" x14ac:dyDescent="0.2">
      <c r="A62" s="85" t="s">
        <v>262</v>
      </c>
      <c r="B62" s="3">
        <v>605</v>
      </c>
      <c r="C62" s="9">
        <f t="shared" si="0"/>
        <v>4</v>
      </c>
      <c r="D62" s="25">
        <v>5</v>
      </c>
      <c r="E62" s="26">
        <v>2</v>
      </c>
      <c r="F62" s="27">
        <v>0</v>
      </c>
      <c r="G62" s="143">
        <v>9.8446280991735531</v>
      </c>
      <c r="H62" s="144">
        <v>0</v>
      </c>
      <c r="I62" s="161">
        <v>1210</v>
      </c>
      <c r="J62" s="161">
        <v>1815</v>
      </c>
      <c r="K62" s="161">
        <v>754</v>
      </c>
      <c r="L62" s="144">
        <v>0</v>
      </c>
      <c r="M62" s="145">
        <v>1.6528925619834711</v>
      </c>
      <c r="N62" s="146">
        <v>0</v>
      </c>
      <c r="O62" s="5">
        <v>18.18181818181818</v>
      </c>
      <c r="P62" s="54" t="s">
        <v>69</v>
      </c>
      <c r="Q62" s="28">
        <v>6</v>
      </c>
      <c r="R62" s="29">
        <v>1</v>
      </c>
      <c r="S62" s="30">
        <v>0</v>
      </c>
      <c r="T62" s="31">
        <v>2</v>
      </c>
      <c r="U62" s="32">
        <v>1</v>
      </c>
      <c r="V62" s="33">
        <v>0</v>
      </c>
      <c r="W62" s="48">
        <v>1</v>
      </c>
      <c r="X62" s="34">
        <v>1</v>
      </c>
      <c r="Y62" s="129">
        <v>8</v>
      </c>
      <c r="Z62" s="130">
        <v>100</v>
      </c>
      <c r="AA62" s="131">
        <v>1</v>
      </c>
      <c r="AB62" s="73">
        <v>6</v>
      </c>
      <c r="AC62" s="74">
        <v>0</v>
      </c>
      <c r="AD62" s="75">
        <v>0</v>
      </c>
      <c r="AE62" s="99">
        <v>1</v>
      </c>
    </row>
    <row r="63" spans="1:31" ht="14.25" customHeight="1" x14ac:dyDescent="0.2">
      <c r="A63" s="85" t="s">
        <v>263</v>
      </c>
      <c r="B63" s="3">
        <v>540</v>
      </c>
      <c r="C63" s="9">
        <f t="shared" si="0"/>
        <v>3</v>
      </c>
      <c r="D63" s="25">
        <v>5</v>
      </c>
      <c r="E63" s="26">
        <v>1</v>
      </c>
      <c r="F63" s="27">
        <v>0</v>
      </c>
      <c r="G63" s="143">
        <v>46.296296296296298</v>
      </c>
      <c r="H63" s="144">
        <v>1</v>
      </c>
      <c r="I63" s="161">
        <v>1080</v>
      </c>
      <c r="J63" s="161">
        <v>1620</v>
      </c>
      <c r="K63" s="161">
        <v>2689</v>
      </c>
      <c r="L63" s="144">
        <v>0</v>
      </c>
      <c r="M63" s="145">
        <v>9.0740740740740744</v>
      </c>
      <c r="N63" s="146">
        <v>1</v>
      </c>
      <c r="O63" s="5">
        <v>74.074074074074076</v>
      </c>
      <c r="P63" s="54" t="s">
        <v>69</v>
      </c>
      <c r="Q63" s="28">
        <v>6</v>
      </c>
      <c r="R63" s="29">
        <v>4</v>
      </c>
      <c r="S63" s="30">
        <v>0</v>
      </c>
      <c r="T63" s="31">
        <v>2</v>
      </c>
      <c r="U63" s="32">
        <v>0</v>
      </c>
      <c r="V63" s="33">
        <v>0</v>
      </c>
      <c r="W63" s="48">
        <v>1</v>
      </c>
      <c r="X63" s="34">
        <v>0</v>
      </c>
      <c r="Y63" s="129">
        <v>8</v>
      </c>
      <c r="Z63" s="130">
        <v>0</v>
      </c>
      <c r="AA63" s="131">
        <v>0</v>
      </c>
      <c r="AB63" s="73">
        <v>6</v>
      </c>
      <c r="AC63" s="74">
        <v>1</v>
      </c>
      <c r="AD63" s="75">
        <v>0</v>
      </c>
      <c r="AE63" s="99">
        <v>0</v>
      </c>
    </row>
    <row r="64" spans="1:31" ht="14.25" customHeight="1" x14ac:dyDescent="0.2">
      <c r="A64" s="85" t="s">
        <v>264</v>
      </c>
      <c r="B64" s="3">
        <v>1229</v>
      </c>
      <c r="C64" s="9">
        <f t="shared" si="0"/>
        <v>2</v>
      </c>
      <c r="D64" s="25">
        <v>15</v>
      </c>
      <c r="E64" s="26">
        <v>2</v>
      </c>
      <c r="F64" s="27">
        <v>0</v>
      </c>
      <c r="G64" s="143">
        <v>14.564686737184703</v>
      </c>
      <c r="H64" s="144">
        <v>0</v>
      </c>
      <c r="I64" s="161">
        <v>2458</v>
      </c>
      <c r="J64" s="161">
        <v>3687</v>
      </c>
      <c r="K64" s="161">
        <v>1732</v>
      </c>
      <c r="L64" s="144">
        <v>0</v>
      </c>
      <c r="M64" s="145">
        <v>2.5630593978844587</v>
      </c>
      <c r="N64" s="146">
        <v>0</v>
      </c>
      <c r="O64" s="5">
        <v>43.124491456468675</v>
      </c>
      <c r="P64" s="54">
        <v>0</v>
      </c>
      <c r="Q64" s="28">
        <v>9</v>
      </c>
      <c r="R64" s="29">
        <v>1</v>
      </c>
      <c r="S64" s="30">
        <v>0</v>
      </c>
      <c r="T64" s="31">
        <v>2</v>
      </c>
      <c r="U64" s="32">
        <v>0</v>
      </c>
      <c r="V64" s="33">
        <v>0</v>
      </c>
      <c r="W64" s="48">
        <v>1</v>
      </c>
      <c r="X64" s="34">
        <v>1</v>
      </c>
      <c r="Y64" s="129">
        <v>8</v>
      </c>
      <c r="Z64" s="130">
        <v>0</v>
      </c>
      <c r="AA64" s="131">
        <v>0</v>
      </c>
      <c r="AB64" s="73">
        <v>20</v>
      </c>
      <c r="AC64" s="74">
        <v>11</v>
      </c>
      <c r="AD64" s="75">
        <v>0</v>
      </c>
      <c r="AE64" s="99">
        <v>0</v>
      </c>
    </row>
    <row r="65" spans="1:31" ht="14.25" customHeight="1" x14ac:dyDescent="0.2">
      <c r="A65" s="85" t="s">
        <v>265</v>
      </c>
      <c r="B65" s="3">
        <v>173</v>
      </c>
      <c r="C65" s="9">
        <f t="shared" si="0"/>
        <v>0</v>
      </c>
      <c r="D65" s="25">
        <v>4</v>
      </c>
      <c r="E65" s="26">
        <v>0</v>
      </c>
      <c r="F65" s="27">
        <v>0</v>
      </c>
      <c r="G65" s="143">
        <v>0</v>
      </c>
      <c r="H65" s="144">
        <v>0</v>
      </c>
      <c r="I65" s="161">
        <v>346</v>
      </c>
      <c r="J65" s="161">
        <v>519</v>
      </c>
      <c r="K65" s="161">
        <v>1495</v>
      </c>
      <c r="L65" s="144">
        <v>0</v>
      </c>
      <c r="M65" s="145">
        <v>0</v>
      </c>
      <c r="N65" s="146">
        <v>0</v>
      </c>
      <c r="O65" s="5">
        <v>0</v>
      </c>
      <c r="P65" s="54" t="s">
        <v>69</v>
      </c>
      <c r="Q65" s="28">
        <v>4</v>
      </c>
      <c r="R65" s="29">
        <v>0</v>
      </c>
      <c r="S65" s="30">
        <v>0</v>
      </c>
      <c r="T65" s="31">
        <v>1</v>
      </c>
      <c r="U65" s="32">
        <v>0</v>
      </c>
      <c r="V65" s="33">
        <v>0</v>
      </c>
      <c r="W65" s="48">
        <v>0</v>
      </c>
      <c r="X65" s="34" t="s">
        <v>69</v>
      </c>
      <c r="Y65" s="129">
        <v>8</v>
      </c>
      <c r="Z65" s="130">
        <v>0</v>
      </c>
      <c r="AA65" s="131">
        <v>0</v>
      </c>
      <c r="AB65" s="73">
        <v>4</v>
      </c>
      <c r="AC65" s="74">
        <v>0</v>
      </c>
      <c r="AD65" s="75">
        <v>0</v>
      </c>
      <c r="AE65" s="99">
        <v>0</v>
      </c>
    </row>
    <row r="66" spans="1:31" ht="14.25" customHeight="1" x14ac:dyDescent="0.2">
      <c r="A66" s="85" t="s">
        <v>266</v>
      </c>
      <c r="B66" s="3">
        <v>70</v>
      </c>
      <c r="C66" s="9">
        <f t="shared" si="0"/>
        <v>0</v>
      </c>
      <c r="D66" s="25">
        <v>4</v>
      </c>
      <c r="E66" s="26">
        <v>0</v>
      </c>
      <c r="F66" s="27">
        <v>0</v>
      </c>
      <c r="G66" s="143">
        <v>0</v>
      </c>
      <c r="H66" s="144">
        <v>0</v>
      </c>
      <c r="I66" s="161">
        <v>140</v>
      </c>
      <c r="J66" s="161">
        <v>210</v>
      </c>
      <c r="K66" s="161">
        <v>681</v>
      </c>
      <c r="L66" s="144">
        <v>0</v>
      </c>
      <c r="M66" s="145">
        <v>0</v>
      </c>
      <c r="N66" s="146">
        <v>0</v>
      </c>
      <c r="O66" s="5">
        <v>0</v>
      </c>
      <c r="P66" s="54" t="s">
        <v>69</v>
      </c>
      <c r="Q66" s="28">
        <v>4</v>
      </c>
      <c r="R66" s="29">
        <v>0</v>
      </c>
      <c r="S66" s="30">
        <v>0</v>
      </c>
      <c r="T66" s="31">
        <v>1</v>
      </c>
      <c r="U66" s="32">
        <v>0</v>
      </c>
      <c r="V66" s="33">
        <v>0</v>
      </c>
      <c r="W66" s="48">
        <v>0</v>
      </c>
      <c r="X66" s="34" t="s">
        <v>69</v>
      </c>
      <c r="Y66" s="129">
        <v>8</v>
      </c>
      <c r="Z66" s="130">
        <v>0</v>
      </c>
      <c r="AA66" s="131">
        <v>0</v>
      </c>
      <c r="AB66" s="73">
        <v>4</v>
      </c>
      <c r="AC66" s="74">
        <v>0</v>
      </c>
      <c r="AD66" s="75">
        <v>0</v>
      </c>
      <c r="AE66" s="99">
        <v>0</v>
      </c>
    </row>
    <row r="67" spans="1:31" ht="14.25" customHeight="1" x14ac:dyDescent="0.2">
      <c r="A67" s="85" t="s">
        <v>267</v>
      </c>
      <c r="B67" s="3">
        <v>895</v>
      </c>
      <c r="C67" s="9">
        <f t="shared" si="0"/>
        <v>1</v>
      </c>
      <c r="D67" s="25">
        <v>5</v>
      </c>
      <c r="E67" s="26">
        <v>1</v>
      </c>
      <c r="F67" s="27">
        <v>0</v>
      </c>
      <c r="G67" s="143">
        <v>6.9396648044692739</v>
      </c>
      <c r="H67" s="144">
        <v>0</v>
      </c>
      <c r="I67" s="161">
        <v>1790</v>
      </c>
      <c r="J67" s="161">
        <v>2685</v>
      </c>
      <c r="K67" s="161">
        <v>1419</v>
      </c>
      <c r="L67" s="144">
        <v>0</v>
      </c>
      <c r="M67" s="145">
        <v>0</v>
      </c>
      <c r="N67" s="146">
        <v>0</v>
      </c>
      <c r="O67" s="5">
        <v>13.407821229050279</v>
      </c>
      <c r="P67" s="54" t="s">
        <v>69</v>
      </c>
      <c r="Q67" s="28">
        <v>6</v>
      </c>
      <c r="R67" s="29">
        <v>0</v>
      </c>
      <c r="S67" s="30">
        <v>0</v>
      </c>
      <c r="T67" s="31">
        <v>2</v>
      </c>
      <c r="U67" s="32">
        <v>0</v>
      </c>
      <c r="V67" s="33">
        <v>0</v>
      </c>
      <c r="W67" s="48">
        <v>0</v>
      </c>
      <c r="X67" s="34">
        <v>1</v>
      </c>
      <c r="Y67" s="129">
        <v>8</v>
      </c>
      <c r="Z67" s="130">
        <v>0</v>
      </c>
      <c r="AA67" s="131">
        <v>0</v>
      </c>
      <c r="AB67" s="73">
        <v>6</v>
      </c>
      <c r="AC67" s="74">
        <v>0</v>
      </c>
      <c r="AD67" s="75">
        <v>0</v>
      </c>
      <c r="AE67" s="99">
        <v>0</v>
      </c>
    </row>
    <row r="68" spans="1:31" ht="14.25" customHeight="1" x14ac:dyDescent="0.2">
      <c r="A68" s="85" t="s">
        <v>268</v>
      </c>
      <c r="B68" s="3">
        <v>642</v>
      </c>
      <c r="C68" s="4">
        <f t="shared" si="0"/>
        <v>0</v>
      </c>
      <c r="D68" s="25">
        <v>5</v>
      </c>
      <c r="E68" s="26">
        <v>1</v>
      </c>
      <c r="F68" s="27">
        <v>0</v>
      </c>
      <c r="G68" s="143">
        <v>0</v>
      </c>
      <c r="H68" s="144">
        <v>0</v>
      </c>
      <c r="I68" s="161">
        <v>1284</v>
      </c>
      <c r="J68" s="161">
        <v>1926</v>
      </c>
      <c r="K68" s="161">
        <v>2099</v>
      </c>
      <c r="L68" s="144">
        <v>0</v>
      </c>
      <c r="M68" s="145">
        <v>7.7881619937694699E-2</v>
      </c>
      <c r="N68" s="146">
        <v>0</v>
      </c>
      <c r="O68" s="5">
        <v>70.09345794392523</v>
      </c>
      <c r="P68" s="54" t="s">
        <v>69</v>
      </c>
      <c r="Q68" s="28">
        <v>6</v>
      </c>
      <c r="R68" s="29">
        <v>1</v>
      </c>
      <c r="S68" s="30">
        <v>0</v>
      </c>
      <c r="T68" s="31">
        <v>2</v>
      </c>
      <c r="U68" s="32">
        <v>0</v>
      </c>
      <c r="V68" s="33">
        <v>0</v>
      </c>
      <c r="W68" s="48">
        <v>0</v>
      </c>
      <c r="X68" s="34">
        <v>0</v>
      </c>
      <c r="Y68" s="129">
        <v>8</v>
      </c>
      <c r="Z68" s="130">
        <v>0</v>
      </c>
      <c r="AA68" s="131">
        <v>0</v>
      </c>
      <c r="AB68" s="73">
        <v>6</v>
      </c>
      <c r="AC68" s="74">
        <v>0</v>
      </c>
      <c r="AD68" s="75">
        <v>0</v>
      </c>
      <c r="AE68" s="99">
        <v>0</v>
      </c>
    </row>
    <row r="69" spans="1:31" ht="14.25" customHeight="1" thickBot="1" x14ac:dyDescent="0.25">
      <c r="A69" s="85" t="s">
        <v>269</v>
      </c>
      <c r="B69" s="3">
        <v>415</v>
      </c>
      <c r="C69" s="4">
        <f t="shared" si="0"/>
        <v>0</v>
      </c>
      <c r="D69" s="25">
        <v>4</v>
      </c>
      <c r="E69" s="26">
        <v>1</v>
      </c>
      <c r="F69" s="27">
        <v>0</v>
      </c>
      <c r="G69" s="152">
        <v>0</v>
      </c>
      <c r="H69" s="153">
        <v>0</v>
      </c>
      <c r="I69" s="162">
        <v>830</v>
      </c>
      <c r="J69" s="162">
        <v>1245</v>
      </c>
      <c r="K69" s="161">
        <v>1465</v>
      </c>
      <c r="L69" s="144">
        <v>0</v>
      </c>
      <c r="M69" s="150">
        <v>0</v>
      </c>
      <c r="N69" s="146">
        <v>0</v>
      </c>
      <c r="O69" s="5">
        <v>84.337349397590359</v>
      </c>
      <c r="P69" s="54" t="s">
        <v>69</v>
      </c>
      <c r="Q69" s="28">
        <v>4</v>
      </c>
      <c r="R69" s="29">
        <v>1</v>
      </c>
      <c r="S69" s="30">
        <v>0</v>
      </c>
      <c r="T69" s="31">
        <v>1</v>
      </c>
      <c r="U69" s="32">
        <v>0</v>
      </c>
      <c r="V69" s="33">
        <v>0</v>
      </c>
      <c r="W69" s="48">
        <v>0</v>
      </c>
      <c r="X69" s="34" t="s">
        <v>69</v>
      </c>
      <c r="Y69" s="129">
        <v>8</v>
      </c>
      <c r="Z69" s="130">
        <v>0</v>
      </c>
      <c r="AA69" s="131">
        <v>0</v>
      </c>
      <c r="AB69" s="73">
        <v>4</v>
      </c>
      <c r="AC69" s="74">
        <v>0</v>
      </c>
      <c r="AD69" s="75">
        <v>0</v>
      </c>
      <c r="AE69" s="99">
        <v>0</v>
      </c>
    </row>
    <row r="70" spans="1:31" ht="23.25" customHeight="1" thickBot="1" x14ac:dyDescent="0.25">
      <c r="A70" s="1" t="s">
        <v>270</v>
      </c>
      <c r="B70" s="15"/>
      <c r="C70" s="11"/>
      <c r="D70" s="201">
        <f>SUM(F5:F69)</f>
        <v>9</v>
      </c>
      <c r="E70" s="202"/>
      <c r="F70" s="203"/>
      <c r="G70" s="204">
        <f>SUM(H5:H69)</f>
        <v>10</v>
      </c>
      <c r="H70" s="205"/>
      <c r="I70" s="434">
        <f>SUM(L5:L69)</f>
        <v>9</v>
      </c>
      <c r="J70" s="439"/>
      <c r="K70" s="439"/>
      <c r="L70" s="205"/>
      <c r="M70" s="434">
        <f>SUM(N5:N69)</f>
        <v>20</v>
      </c>
      <c r="N70" s="435"/>
      <c r="O70" s="206">
        <f>SUM(P5:P69)</f>
        <v>6</v>
      </c>
      <c r="P70" s="207"/>
      <c r="Q70" s="180">
        <f>SUM(S5:S69)</f>
        <v>18</v>
      </c>
      <c r="R70" s="181"/>
      <c r="S70" s="182"/>
      <c r="T70" s="183">
        <f>SUM(V5:V69)</f>
        <v>9</v>
      </c>
      <c r="U70" s="184"/>
      <c r="V70" s="185"/>
      <c r="W70" s="87">
        <f>SUM(W5:W69)</f>
        <v>26</v>
      </c>
      <c r="X70" s="88">
        <f>SUM(X5:X69)</f>
        <v>19</v>
      </c>
      <c r="Y70" s="422">
        <f>SUM(AA5:AA69)</f>
        <v>16</v>
      </c>
      <c r="Z70" s="423"/>
      <c r="AA70" s="424"/>
      <c r="AB70" s="449">
        <f>SUM(AD5:AD69)</f>
        <v>9</v>
      </c>
      <c r="AC70" s="450"/>
      <c r="AD70" s="451"/>
      <c r="AE70" s="101">
        <f>SUM(AE5:AE69)</f>
        <v>5</v>
      </c>
    </row>
    <row r="71" spans="1:31" ht="23.25" customHeight="1" thickBot="1" x14ac:dyDescent="0.25">
      <c r="A71" s="1" t="s">
        <v>271</v>
      </c>
      <c r="B71" s="15"/>
      <c r="C71" s="11"/>
      <c r="D71" s="187">
        <f>D70/65</f>
        <v>0.13846153846153847</v>
      </c>
      <c r="E71" s="188"/>
      <c r="F71" s="189"/>
      <c r="G71" s="190">
        <f>G70/65</f>
        <v>0.15384615384615385</v>
      </c>
      <c r="H71" s="191"/>
      <c r="I71" s="416">
        <f>I70/65</f>
        <v>0.13846153846153847</v>
      </c>
      <c r="J71" s="418"/>
      <c r="K71" s="418"/>
      <c r="L71" s="191"/>
      <c r="M71" s="416">
        <f>M70/65</f>
        <v>0.30769230769230771</v>
      </c>
      <c r="N71" s="417"/>
      <c r="O71" s="192">
        <f>O70/65</f>
        <v>9.2307692307692313E-2</v>
      </c>
      <c r="P71" s="193"/>
      <c r="Q71" s="194">
        <f>Q70/65</f>
        <v>0.27692307692307694</v>
      </c>
      <c r="R71" s="195"/>
      <c r="S71" s="196"/>
      <c r="T71" s="197">
        <f>T70/65</f>
        <v>0.13846153846153847</v>
      </c>
      <c r="U71" s="198"/>
      <c r="V71" s="199"/>
      <c r="W71" s="79">
        <f>W70/65</f>
        <v>0.4</v>
      </c>
      <c r="X71" s="80">
        <f>X70/65</f>
        <v>0.29230769230769232</v>
      </c>
      <c r="Y71" s="426">
        <f>Y70/65</f>
        <v>0.24615384615384617</v>
      </c>
      <c r="Z71" s="427"/>
      <c r="AA71" s="428"/>
      <c r="AB71" s="419">
        <f>AB70/65</f>
        <v>0.13846153846153847</v>
      </c>
      <c r="AC71" s="420"/>
      <c r="AD71" s="421"/>
      <c r="AE71" s="102">
        <f>AE70/65</f>
        <v>7.6923076923076927E-2</v>
      </c>
    </row>
    <row r="72" spans="1:31" x14ac:dyDescent="0.2">
      <c r="A72" s="10" t="s">
        <v>32</v>
      </c>
      <c r="B72" s="10"/>
      <c r="C72" s="10"/>
      <c r="D72" s="51"/>
      <c r="E72" s="51"/>
      <c r="F72" s="52"/>
      <c r="G72" s="51"/>
      <c r="H72" s="51"/>
      <c r="I72" s="51"/>
      <c r="J72" s="51"/>
      <c r="K72" s="51"/>
      <c r="L72" s="52"/>
      <c r="M72" s="51"/>
      <c r="N72" s="51"/>
      <c r="O72" s="52"/>
      <c r="P72" s="51"/>
      <c r="Q72" s="82"/>
      <c r="R72" s="52"/>
      <c r="S72" s="52"/>
      <c r="T72" s="52"/>
    </row>
    <row r="73" spans="1:31" ht="18.75" customHeight="1" x14ac:dyDescent="0.2">
      <c r="A73" s="2"/>
      <c r="D73" s="50"/>
      <c r="E73" s="50"/>
      <c r="F73" s="45"/>
      <c r="G73" s="50"/>
      <c r="H73" s="50"/>
      <c r="I73" s="50"/>
      <c r="J73" s="50"/>
      <c r="K73" s="50"/>
      <c r="L73" s="45"/>
      <c r="M73" s="45"/>
      <c r="N73" s="83"/>
      <c r="O73" s="45"/>
      <c r="P73" s="45"/>
      <c r="Q73" s="45"/>
      <c r="R73" s="81"/>
      <c r="S73" s="45"/>
      <c r="T73" s="81"/>
    </row>
  </sheetData>
  <mergeCells count="34">
    <mergeCell ref="AE2:AE4"/>
    <mergeCell ref="M3:N3"/>
    <mergeCell ref="M70:N70"/>
    <mergeCell ref="G2:N2"/>
    <mergeCell ref="I3:L3"/>
    <mergeCell ref="I70:L70"/>
    <mergeCell ref="AB2:AD3"/>
    <mergeCell ref="AB70:AD70"/>
    <mergeCell ref="Q2:S3"/>
    <mergeCell ref="T2:V3"/>
    <mergeCell ref="W2:W4"/>
    <mergeCell ref="X2:X4"/>
    <mergeCell ref="Y2:AA3"/>
    <mergeCell ref="O2:P3"/>
    <mergeCell ref="G3:H3"/>
    <mergeCell ref="AB71:AD71"/>
    <mergeCell ref="Q71:S71"/>
    <mergeCell ref="T71:V71"/>
    <mergeCell ref="Y71:AA71"/>
    <mergeCell ref="Q70:S70"/>
    <mergeCell ref="Y70:AA70"/>
    <mergeCell ref="T70:V70"/>
    <mergeCell ref="O71:P71"/>
    <mergeCell ref="D70:F70"/>
    <mergeCell ref="G70:H70"/>
    <mergeCell ref="O70:P70"/>
    <mergeCell ref="I71:L71"/>
    <mergeCell ref="A2:A4"/>
    <mergeCell ref="B2:B4"/>
    <mergeCell ref="C2:C4"/>
    <mergeCell ref="D2:F3"/>
    <mergeCell ref="M71:N71"/>
    <mergeCell ref="D71:F71"/>
    <mergeCell ref="G71:H71"/>
  </mergeCells>
  <pageMargins left="0.7" right="0.7" top="0.78740157499999996" bottom="0.78740157499999996" header="0.3" footer="0.3"/>
  <pageSetup paperSize="9" scale="41" fitToWidth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1:A87"/>
  <sheetViews>
    <sheetView showGridLines="0" workbookViewId="0">
      <selection activeCell="L21" sqref="L21"/>
    </sheetView>
  </sheetViews>
  <sheetFormatPr defaultRowHeight="12.75" x14ac:dyDescent="0.2"/>
  <cols>
    <col min="1" max="1" width="8.85546875" customWidth="1"/>
    <col min="5" max="5" width="9.140625" customWidth="1"/>
  </cols>
  <sheetData>
    <row r="1" ht="13.9" customHeight="1" x14ac:dyDescent="0.2"/>
    <row r="2" ht="0.6" customHeight="1" x14ac:dyDescent="0.2"/>
    <row r="3" ht="13.9" customHeight="1" x14ac:dyDescent="0.2"/>
    <row r="4" ht="13.9" customHeight="1" x14ac:dyDescent="0.2"/>
    <row r="6" ht="15.75" customHeight="1" x14ac:dyDescent="0.2"/>
    <row r="7" ht="15.75" customHeight="1" x14ac:dyDescent="0.2"/>
    <row r="9" ht="15.75" customHeight="1" x14ac:dyDescent="0.2"/>
    <row r="10" ht="15.75" customHeight="1" x14ac:dyDescent="0.2"/>
    <row r="12" ht="15.75" customHeight="1" x14ac:dyDescent="0.2"/>
    <row r="13" ht="15.75" customHeight="1" x14ac:dyDescent="0.2"/>
    <row r="14" ht="15" customHeight="1" x14ac:dyDescent="0.2"/>
    <row r="15" ht="15" customHeight="1" x14ac:dyDescent="0.2"/>
    <row r="16" ht="15" customHeight="1" x14ac:dyDescent="0.2"/>
    <row r="17" ht="13.9" customHeight="1" x14ac:dyDescent="0.2"/>
    <row r="19" ht="15" customHeight="1" x14ac:dyDescent="0.2"/>
    <row r="21" ht="13.9" customHeight="1" x14ac:dyDescent="0.2"/>
    <row r="22" ht="13.9" customHeight="1" x14ac:dyDescent="0.2"/>
    <row r="23" ht="13.9" customHeight="1" x14ac:dyDescent="0.2"/>
    <row r="24" ht="13.9" customHeight="1" x14ac:dyDescent="0.2"/>
    <row r="25" ht="13.9" customHeight="1" x14ac:dyDescent="0.2"/>
    <row r="26" ht="14.45" customHeight="1" x14ac:dyDescent="0.2"/>
    <row r="27" ht="13.9" customHeight="1" x14ac:dyDescent="0.2"/>
    <row r="29" ht="15.75" customHeight="1" x14ac:dyDescent="0.2"/>
    <row r="30" ht="13.9" customHeight="1" x14ac:dyDescent="0.2"/>
    <row r="31" ht="15.75" customHeight="1" x14ac:dyDescent="0.2"/>
    <row r="32" ht="13.9" customHeight="1" x14ac:dyDescent="0.2"/>
    <row r="34" ht="15.75" customHeight="1" x14ac:dyDescent="0.2"/>
    <row r="35" ht="13.9" customHeight="1" x14ac:dyDescent="0.2"/>
    <row r="36" ht="13.9" customHeight="1" x14ac:dyDescent="0.2"/>
    <row r="37" ht="13.9" customHeight="1" x14ac:dyDescent="0.2"/>
    <row r="38" ht="15.75" customHeight="1" x14ac:dyDescent="0.2"/>
    <row r="40" ht="13.15" customHeight="1" x14ac:dyDescent="0.2"/>
    <row r="41" ht="15" customHeight="1" x14ac:dyDescent="0.2"/>
    <row r="44" ht="13.9" customHeight="1" x14ac:dyDescent="0.2"/>
    <row r="46" ht="13.9" customHeight="1" x14ac:dyDescent="0.2"/>
    <row r="47" ht="13.9" customHeight="1" x14ac:dyDescent="0.2"/>
    <row r="50" ht="13.9" customHeight="1" x14ac:dyDescent="0.2"/>
    <row r="51" ht="13.9" customHeight="1" x14ac:dyDescent="0.2"/>
    <row r="52" ht="15" customHeight="1" x14ac:dyDescent="0.2"/>
    <row r="53" ht="15" customHeight="1" x14ac:dyDescent="0.2"/>
    <row r="55" ht="13.9" customHeight="1" x14ac:dyDescent="0.2"/>
    <row r="58" ht="15" customHeight="1" x14ac:dyDescent="0.2"/>
    <row r="59" ht="15" customHeight="1" x14ac:dyDescent="0.2"/>
    <row r="62" ht="15.75" customHeight="1" x14ac:dyDescent="0.2"/>
    <row r="63" ht="15.75" customHeight="1" x14ac:dyDescent="0.2"/>
    <row r="65" ht="15.75" customHeight="1" x14ac:dyDescent="0.2"/>
    <row r="66" ht="15.75" customHeight="1" x14ac:dyDescent="0.2"/>
    <row r="67" ht="13.9" customHeight="1" x14ac:dyDescent="0.2"/>
    <row r="68" ht="13.9" customHeight="1" x14ac:dyDescent="0.2"/>
    <row r="69" ht="15.75" customHeight="1" x14ac:dyDescent="0.2"/>
    <row r="71" ht="15" customHeight="1" x14ac:dyDescent="0.2"/>
    <row r="74" ht="15" customHeight="1" x14ac:dyDescent="0.2"/>
    <row r="80" ht="13.9" customHeight="1" x14ac:dyDescent="0.2"/>
    <row r="81" ht="15.75" customHeight="1" x14ac:dyDescent="0.2"/>
    <row r="84" ht="15.75" customHeight="1" x14ac:dyDescent="0.2"/>
    <row r="86" ht="13.9" customHeight="1" x14ac:dyDescent="0.2"/>
    <row r="87" ht="13.9" customHeight="1" x14ac:dyDescent="0.2"/>
  </sheetData>
  <pageMargins left="0.7" right="0.7" top="0.78740157499999996" bottom="0.78740157499999996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Sumář 2023 podle typu knihoven</vt:lpstr>
      <vt:lpstr>Sumář 2023 podle oblastí</vt:lpstr>
      <vt:lpstr>Sumář 2023 % podle oblastí</vt:lpstr>
      <vt:lpstr>Českolipsko</vt:lpstr>
      <vt:lpstr>Jablonecko</vt:lpstr>
      <vt:lpstr>Liberecko</vt:lpstr>
      <vt:lpstr>Semilsko</vt:lpstr>
      <vt:lpstr>Vysvětlivky</vt:lpstr>
    </vt:vector>
  </TitlesOfParts>
  <Manager/>
  <Company>kvk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starcova</dc:creator>
  <cp:keywords/>
  <dc:description/>
  <cp:lastModifiedBy>Staňková Michaela</cp:lastModifiedBy>
  <cp:revision/>
  <dcterms:created xsi:type="dcterms:W3CDTF">2012-08-03T11:27:03Z</dcterms:created>
  <dcterms:modified xsi:type="dcterms:W3CDTF">2024-08-19T12:05:34Z</dcterms:modified>
  <cp:category/>
  <cp:contentStatus/>
</cp:coreProperties>
</file>