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vkliberec-my.sharepoint.com/personal/kurova_kvkli_cz/Documents/Dokumenty/rozpočty/Rozpočet 2025/"/>
    </mc:Choice>
  </mc:AlternateContent>
  <xr:revisionPtr revIDLastSave="0" documentId="8_{2486222C-242A-4DA6-B088-4F390B797D81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P1 - Přehled" sheetId="4" r:id="rId1"/>
    <sheet name="P2 - Bilance" sheetId="10" r:id="rId2"/>
    <sheet name="P3 - Ukazatele" sheetId="16" r:id="rId3"/>
    <sheet name="P4 - Investice" sheetId="7" r:id="rId4"/>
    <sheet name="P5 - Odpisy " sheetId="8" r:id="rId5"/>
    <sheet name="P7 - Změny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7" l="1"/>
  <c r="C8" i="7"/>
  <c r="B8" i="7"/>
  <c r="D15" i="7"/>
  <c r="N14" i="8"/>
  <c r="N15" i="8"/>
  <c r="N16" i="8"/>
  <c r="N17" i="8"/>
  <c r="N18" i="8"/>
  <c r="N19" i="8"/>
  <c r="N13" i="8"/>
  <c r="G69" i="4"/>
  <c r="H69" i="4" s="1"/>
  <c r="H29" i="4"/>
  <c r="H28" i="4"/>
  <c r="H27" i="4"/>
  <c r="H26" i="4"/>
  <c r="G29" i="4"/>
  <c r="G28" i="4"/>
  <c r="G27" i="4"/>
  <c r="G26" i="4"/>
  <c r="G30" i="4"/>
  <c r="H30" i="4" s="1"/>
  <c r="G52" i="4"/>
  <c r="H52" i="4" s="1"/>
  <c r="H21" i="4"/>
  <c r="G21" i="4"/>
  <c r="G23" i="4"/>
  <c r="H23" i="4" s="1"/>
  <c r="H20" i="4"/>
  <c r="H13" i="4"/>
  <c r="H14" i="4"/>
  <c r="H15" i="4"/>
  <c r="H16" i="4"/>
  <c r="H17" i="4"/>
  <c r="H18" i="4"/>
  <c r="H12" i="4"/>
  <c r="G13" i="4"/>
  <c r="G14" i="4"/>
  <c r="G15" i="4"/>
  <c r="G16" i="4"/>
  <c r="G17" i="4"/>
  <c r="G18" i="4"/>
  <c r="G12" i="4"/>
  <c r="F63" i="4"/>
  <c r="E89" i="4"/>
  <c r="E83" i="4"/>
  <c r="E66" i="4" s="1"/>
  <c r="E73" i="4"/>
  <c r="E67" i="4"/>
  <c r="E63" i="4"/>
  <c r="E59" i="4"/>
  <c r="E53" i="4"/>
  <c r="E44" i="4"/>
  <c r="E36" i="4"/>
  <c r="E31" i="4"/>
  <c r="E25" i="4"/>
  <c r="E19" i="4"/>
  <c r="E11" i="4"/>
  <c r="E10" i="4" s="1"/>
  <c r="E91" i="4" l="1"/>
  <c r="H111" i="4"/>
  <c r="G111" i="4"/>
  <c r="F111" i="4"/>
  <c r="E111" i="4"/>
  <c r="H106" i="4"/>
  <c r="G106" i="4"/>
  <c r="F106" i="4"/>
  <c r="E106" i="4"/>
  <c r="B15" i="7"/>
  <c r="C15" i="7"/>
  <c r="D12" i="8" l="1"/>
  <c r="F12" i="8"/>
  <c r="I12" i="8"/>
  <c r="J12" i="8"/>
  <c r="M12" i="8"/>
  <c r="N12" i="8"/>
  <c r="C21" i="7" l="1"/>
  <c r="B21" i="7" l="1"/>
  <c r="N20" i="8"/>
  <c r="N23" i="8" s="1"/>
  <c r="M20" i="8"/>
  <c r="M23" i="8" s="1"/>
  <c r="H30" i="10"/>
  <c r="A99" i="11"/>
  <c r="A101" i="4"/>
  <c r="A6" i="11"/>
  <c r="A4" i="7"/>
  <c r="A6" i="10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89" i="11"/>
  <c r="G89" i="11" s="1"/>
  <c r="G88" i="11" s="1"/>
  <c r="E87" i="11"/>
  <c r="G87" i="11" s="1"/>
  <c r="E86" i="11"/>
  <c r="G86" i="11" s="1"/>
  <c r="E85" i="11"/>
  <c r="G85" i="11" s="1"/>
  <c r="E84" i="11"/>
  <c r="G84" i="11" s="1"/>
  <c r="E83" i="11"/>
  <c r="G83" i="11" s="1"/>
  <c r="E81" i="11"/>
  <c r="G81" i="11" s="1"/>
  <c r="E80" i="11"/>
  <c r="G80" i="11" s="1"/>
  <c r="E79" i="11"/>
  <c r="G79" i="11" s="1"/>
  <c r="E78" i="11"/>
  <c r="G78" i="11" s="1"/>
  <c r="E77" i="11"/>
  <c r="G77" i="11" s="1"/>
  <c r="E76" i="11"/>
  <c r="G76" i="11" s="1"/>
  <c r="E75" i="11"/>
  <c r="G75" i="11" s="1"/>
  <c r="E74" i="11"/>
  <c r="G74" i="11" s="1"/>
  <c r="E73" i="11"/>
  <c r="G73" i="11" s="1"/>
  <c r="E71" i="11"/>
  <c r="G71" i="11" s="1"/>
  <c r="E70" i="11"/>
  <c r="G70" i="11" s="1"/>
  <c r="E69" i="11"/>
  <c r="G69" i="11" s="1"/>
  <c r="E68" i="11"/>
  <c r="G68" i="11" s="1"/>
  <c r="E67" i="11"/>
  <c r="G67" i="11" s="1"/>
  <c r="E64" i="11"/>
  <c r="G64" i="11" s="1"/>
  <c r="E63" i="11"/>
  <c r="G63" i="11" s="1"/>
  <c r="E61" i="11"/>
  <c r="G61" i="11" s="1"/>
  <c r="E60" i="11"/>
  <c r="G60" i="11" s="1"/>
  <c r="E59" i="11"/>
  <c r="G59" i="11" s="1"/>
  <c r="E57" i="11"/>
  <c r="G57" i="11" s="1"/>
  <c r="E56" i="11"/>
  <c r="G56" i="11" s="1"/>
  <c r="E55" i="11"/>
  <c r="G55" i="11" s="1"/>
  <c r="E54" i="11"/>
  <c r="G54" i="11" s="1"/>
  <c r="E53" i="11"/>
  <c r="G53" i="11" s="1"/>
  <c r="E51" i="11"/>
  <c r="G51" i="11" s="1"/>
  <c r="E50" i="11"/>
  <c r="G50" i="11" s="1"/>
  <c r="E49" i="11"/>
  <c r="G49" i="11" s="1"/>
  <c r="E48" i="11"/>
  <c r="G48" i="11" s="1"/>
  <c r="E47" i="11"/>
  <c r="G47" i="11" s="1"/>
  <c r="E46" i="11"/>
  <c r="G46" i="11" s="1"/>
  <c r="E45" i="11"/>
  <c r="G45" i="11" s="1"/>
  <c r="E44" i="11"/>
  <c r="G44" i="11" s="1"/>
  <c r="E42" i="11"/>
  <c r="G42" i="11" s="1"/>
  <c r="E41" i="11"/>
  <c r="G41" i="11" s="1"/>
  <c r="E40" i="11"/>
  <c r="G40" i="11" s="1"/>
  <c r="E39" i="11"/>
  <c r="G39" i="11" s="1"/>
  <c r="E38" i="11"/>
  <c r="G38" i="11" s="1"/>
  <c r="E37" i="11"/>
  <c r="G37" i="11" s="1"/>
  <c r="E36" i="11"/>
  <c r="G36" i="11" s="1"/>
  <c r="E34" i="11"/>
  <c r="G34" i="11" s="1"/>
  <c r="E33" i="11"/>
  <c r="G33" i="11" s="1"/>
  <c r="E32" i="11"/>
  <c r="G32" i="11" s="1"/>
  <c r="E31" i="11"/>
  <c r="G31" i="11" s="1"/>
  <c r="E29" i="11"/>
  <c r="G29" i="11" s="1"/>
  <c r="E28" i="11"/>
  <c r="E27" i="11"/>
  <c r="G27" i="11" s="1"/>
  <c r="E26" i="11"/>
  <c r="G26" i="11" s="1"/>
  <c r="E25" i="11"/>
  <c r="G25" i="11" s="1"/>
  <c r="E23" i="11"/>
  <c r="G23" i="11" s="1"/>
  <c r="E22" i="11"/>
  <c r="G22" i="11" s="1"/>
  <c r="E21" i="11"/>
  <c r="G21" i="11" s="1"/>
  <c r="E20" i="11"/>
  <c r="G20" i="11" s="1"/>
  <c r="E19" i="11"/>
  <c r="G19" i="11" s="1"/>
  <c r="E17" i="11"/>
  <c r="G17" i="11" s="1"/>
  <c r="E16" i="11"/>
  <c r="G16" i="11" s="1"/>
  <c r="E15" i="11"/>
  <c r="G15" i="11" s="1"/>
  <c r="E14" i="11"/>
  <c r="G14" i="11" s="1"/>
  <c r="E13" i="11"/>
  <c r="G13" i="11" s="1"/>
  <c r="E12" i="11"/>
  <c r="G12" i="11" s="1"/>
  <c r="E11" i="11"/>
  <c r="G11" i="11" s="1"/>
  <c r="F88" i="11"/>
  <c r="F82" i="11"/>
  <c r="F72" i="11"/>
  <c r="F66" i="11"/>
  <c r="F62" i="11"/>
  <c r="F58" i="11"/>
  <c r="F52" i="11"/>
  <c r="F43" i="11"/>
  <c r="F35" i="11"/>
  <c r="F30" i="11"/>
  <c r="F24" i="11"/>
  <c r="F18" i="11"/>
  <c r="F10" i="11"/>
  <c r="F89" i="4"/>
  <c r="E88" i="11" s="1"/>
  <c r="G89" i="4"/>
  <c r="H89" i="4"/>
  <c r="F83" i="4"/>
  <c r="E82" i="11" s="1"/>
  <c r="G83" i="4"/>
  <c r="H83" i="4"/>
  <c r="F73" i="4"/>
  <c r="E72" i="11" s="1"/>
  <c r="G73" i="4"/>
  <c r="H73" i="4"/>
  <c r="F67" i="4"/>
  <c r="E66" i="11" s="1"/>
  <c r="G67" i="4"/>
  <c r="H67" i="4"/>
  <c r="G63" i="4"/>
  <c r="H63" i="4"/>
  <c r="F59" i="4"/>
  <c r="E58" i="11" s="1"/>
  <c r="G59" i="4"/>
  <c r="H59" i="4"/>
  <c r="F53" i="4"/>
  <c r="E52" i="11" s="1"/>
  <c r="G53" i="4"/>
  <c r="H53" i="4"/>
  <c r="F44" i="4"/>
  <c r="E43" i="11" s="1"/>
  <c r="G44" i="4"/>
  <c r="H44" i="4"/>
  <c r="F36" i="4"/>
  <c r="E35" i="11" s="1"/>
  <c r="G36" i="4"/>
  <c r="H36" i="4"/>
  <c r="F31" i="4"/>
  <c r="E30" i="11" s="1"/>
  <c r="G31" i="4"/>
  <c r="H31" i="4"/>
  <c r="F25" i="4"/>
  <c r="E24" i="11" s="1"/>
  <c r="G25" i="4"/>
  <c r="H25" i="4"/>
  <c r="F19" i="4"/>
  <c r="E18" i="11" s="1"/>
  <c r="G19" i="4"/>
  <c r="H19" i="4"/>
  <c r="F11" i="4"/>
  <c r="G11" i="4"/>
  <c r="H11" i="4"/>
  <c r="J20" i="8"/>
  <c r="J23" i="8" s="1"/>
  <c r="I20" i="8"/>
  <c r="I23" i="8" s="1"/>
  <c r="F20" i="8"/>
  <c r="F23" i="8" s="1"/>
  <c r="D20" i="8"/>
  <c r="D23" i="8" s="1"/>
  <c r="H14" i="10"/>
  <c r="C37" i="10"/>
  <c r="C44" i="10"/>
  <c r="H33" i="10"/>
  <c r="H21" i="10"/>
  <c r="C23" i="10"/>
  <c r="C16" i="10"/>
  <c r="H34" i="10" l="1"/>
  <c r="G62" i="11"/>
  <c r="F65" i="11"/>
  <c r="F9" i="11"/>
  <c r="G58" i="11"/>
  <c r="G52" i="11"/>
  <c r="G82" i="11"/>
  <c r="C46" i="10"/>
  <c r="H22" i="10"/>
  <c r="C25" i="10"/>
  <c r="H66" i="4"/>
  <c r="G66" i="4"/>
  <c r="G72" i="11"/>
  <c r="H10" i="4"/>
  <c r="G10" i="4"/>
  <c r="G18" i="11"/>
  <c r="G10" i="11"/>
  <c r="G66" i="11"/>
  <c r="F66" i="4"/>
  <c r="E65" i="11" s="1"/>
  <c r="G35" i="11"/>
  <c r="G30" i="11"/>
  <c r="G24" i="11"/>
  <c r="E10" i="11"/>
  <c r="F90" i="11" l="1"/>
  <c r="G65" i="11"/>
  <c r="H91" i="4"/>
  <c r="G91" i="4"/>
  <c r="G9" i="11"/>
  <c r="G90" i="11" l="1"/>
  <c r="E62" i="11"/>
  <c r="F10" i="4"/>
  <c r="E9" i="11" s="1"/>
  <c r="F91" i="4" l="1"/>
  <c r="E90" i="11" s="1"/>
</calcChain>
</file>

<file path=xl/sharedStrings.xml><?xml version="1.0" encoding="utf-8"?>
<sst xmlns="http://schemas.openxmlformats.org/spreadsheetml/2006/main" count="460" uniqueCount="268">
  <si>
    <t>Liberecký kraj</t>
  </si>
  <si>
    <t>Příloha č. 1</t>
  </si>
  <si>
    <t>p.č.</t>
  </si>
  <si>
    <t>účet</t>
  </si>
  <si>
    <t>ukazatel</t>
  </si>
  <si>
    <t>NÁKLADY CELKEM - účtová třída 5</t>
  </si>
  <si>
    <t>Spotřebované nákupy</t>
  </si>
  <si>
    <t>spotřeba materiálu</t>
  </si>
  <si>
    <t>spotřeba energie (teplo, voda, plyn, el.energie)</t>
  </si>
  <si>
    <t>prodané zboží</t>
  </si>
  <si>
    <t>Služby</t>
  </si>
  <si>
    <t>opravy a udžování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</si>
  <si>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</si>
  <si>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</si>
  <si>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</si>
  <si>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</si>
  <si>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</si>
  <si>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</si>
  <si>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</si>
  <si>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</si>
  <si>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</si>
  <si>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</si>
  <si>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</si>
  <si>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</si>
  <si>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manka a škody</t>
  </si>
  <si>
    <t>prodané cenné papíry a podíly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</si>
  <si>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</si>
  <si>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</si>
  <si>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</si>
  <si>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</si>
  <si>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</si>
  <si>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</si>
  <si>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Ostatní výnosy</t>
  </si>
  <si>
    <t>výnosy z dlouhodobého finančního majetku</t>
  </si>
  <si>
    <t xml:space="preserve">Hospodářský výsledek po zdanění </t>
  </si>
  <si>
    <t>Závazky vůči rozpočtu zřizovatele</t>
  </si>
  <si>
    <t xml:space="preserve">v tom </t>
  </si>
  <si>
    <t xml:space="preserve">odvod z provozu a z odpisů </t>
  </si>
  <si>
    <t>odvod příjmů z prodeje nemovitého majetku kraje</t>
  </si>
  <si>
    <t>odvod příjmů z pronájmu nemovitého majetku kraje</t>
  </si>
  <si>
    <t xml:space="preserve">ostatní odvody </t>
  </si>
  <si>
    <t>Úč.příspěvky a dotace ze SR a zřizovatele (nad rozpočet)</t>
  </si>
  <si>
    <t>z toho</t>
  </si>
  <si>
    <t>investiční dotace zřizovatele do investičbího fondu</t>
  </si>
  <si>
    <t>účelové dotace státního rozpočtu a státních fondů</t>
  </si>
  <si>
    <t xml:space="preserve">individuální dotace státního rozpočtu na investice </t>
  </si>
  <si>
    <t>neinvestiční dotace program.financování ISPROFIN</t>
  </si>
  <si>
    <t>investiční dotace program.financování ISPROFIN</t>
  </si>
  <si>
    <t>počet zaměstnanců</t>
  </si>
  <si>
    <t>průměrný plat</t>
  </si>
  <si>
    <t>úprava</t>
  </si>
  <si>
    <t>Příloha č. 2</t>
  </si>
  <si>
    <t>BĚŽNÝ ROZPOČET</t>
  </si>
  <si>
    <t>vlastní výnosy a tržby</t>
  </si>
  <si>
    <t>neinvestiční příspěvek z rozpočtu kraje</t>
  </si>
  <si>
    <t>neinvest.dotace ze st.rozp., st. fondu</t>
  </si>
  <si>
    <t>použití rezervního fondu</t>
  </si>
  <si>
    <t>použití fondu odměn</t>
  </si>
  <si>
    <t>ostatní výnosy</t>
  </si>
  <si>
    <t xml:space="preserve">provozní náklady </t>
  </si>
  <si>
    <t>opravy a údržba neinvestiční povahy</t>
  </si>
  <si>
    <t>rekonstrukce a modernizace</t>
  </si>
  <si>
    <t>zákonné pojištění</t>
  </si>
  <si>
    <t>pořízení dlouhodobého majetku</t>
  </si>
  <si>
    <t>FKSP</t>
  </si>
  <si>
    <t>ostatní použití</t>
  </si>
  <si>
    <t>odpisy dlouhodobého majetku</t>
  </si>
  <si>
    <t>REZERVNÍ FOND</t>
  </si>
  <si>
    <t>FOND ODMĚN</t>
  </si>
  <si>
    <t xml:space="preserve">použití fondu na mzdové náklady </t>
  </si>
  <si>
    <t>ostatní použití fondu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</si>
  <si>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</si>
  <si>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</si>
  <si>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</si>
  <si>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</si>
  <si>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limit prostředků na platy / podíl mimotarifních složek platu</t>
  </si>
  <si>
    <t>použití prostředků rezervního fondu</t>
  </si>
  <si>
    <t>použití prostředků invest.fondu na opravy a údržbu nemovitého majetku kraje</t>
  </si>
  <si>
    <t>použití prostředků fondu odměn</t>
  </si>
  <si>
    <t>limit výdajů na pohoštění</t>
  </si>
  <si>
    <t>výsledek hospodaření organizace</t>
  </si>
  <si>
    <t>Odvody do rozpočtu kraje</t>
  </si>
  <si>
    <t xml:space="preserve">odvod příjmů z prodeje (příp.pronájmu) dlouhodbého svěřeného majetku  </t>
  </si>
  <si>
    <t>Věcné ukazatele (*)</t>
  </si>
  <si>
    <t>Příloha č. 4</t>
  </si>
  <si>
    <t>věcný obsah</t>
  </si>
  <si>
    <t>rozpočtované náklady</t>
  </si>
  <si>
    <t>* doplňkový zdroj financování oprav a údržby</t>
  </si>
  <si>
    <t xml:space="preserve">nemovitého majetku zřizovatele v rámci běžného </t>
  </si>
  <si>
    <t>rozpočtu organizace</t>
  </si>
  <si>
    <t xml:space="preserve">II. Použití investičního fondu - financování kapitálové části rozpočtu orgniazce </t>
  </si>
  <si>
    <t>dotace ze SR a SF</t>
  </si>
  <si>
    <t>jiné zdroje</t>
  </si>
  <si>
    <t>1. Rekonstrukce a modernizace - celkem</t>
  </si>
  <si>
    <t>2. Pořízení dlouhodobého majetku - celkem</t>
  </si>
  <si>
    <t>3. Programové financování (ISPROFIN) - celk.</t>
  </si>
  <si>
    <t>Výpočet účetních odpisů za majetek zřizovatele svěřený do správy příspěvkové organizace</t>
  </si>
  <si>
    <t xml:space="preserve">druh majetku / číslo odpisové skupiny </t>
  </si>
  <si>
    <t>pořizovací cena Kč</t>
  </si>
  <si>
    <t>oprávky k 1.1. sledovaného roku Kč</t>
  </si>
  <si>
    <t>stanovené zřizovatelem*</t>
  </si>
  <si>
    <t>stanovené organizací*</t>
  </si>
  <si>
    <t>zůstatková cena Kč</t>
  </si>
  <si>
    <t xml:space="preserve">doba odpisování </t>
  </si>
  <si>
    <t>roční odpisová sazba %</t>
  </si>
  <si>
    <t>účetní odpisy na sledovaný rok Kč</t>
  </si>
  <si>
    <t>movitý majetek celkem</t>
  </si>
  <si>
    <t>odpisová skupina 1</t>
  </si>
  <si>
    <t>odpisová skupina 2</t>
  </si>
  <si>
    <t>odpisová skupina 3</t>
  </si>
  <si>
    <t>nemovitý majetek celkem</t>
  </si>
  <si>
    <t>odpisová skupina 4</t>
  </si>
  <si>
    <t>odpisová skupina 5</t>
  </si>
  <si>
    <t>Výpočet účetních odpisů za vlastní majetek příspěvkové organizace</t>
  </si>
  <si>
    <t>stanovené organizací</t>
  </si>
  <si>
    <t>*</t>
  </si>
  <si>
    <t>vyplní se pouze sloupec odpovídající zvolenému způsobu odpisování</t>
  </si>
  <si>
    <t xml:space="preserve">I. Opravy a údržba nemovitého majetku zřizovatele - neinvestiční povahy* </t>
  </si>
  <si>
    <t>účetní odpisy na sledovaný rok ponížené o transferový podíl v Kč</t>
  </si>
  <si>
    <t>odpisová skupina 6</t>
  </si>
  <si>
    <t>odpisová skupina 7</t>
  </si>
  <si>
    <t>odvětví kultury, památkové péče a cestovního ruchu</t>
  </si>
  <si>
    <t>číslo organizace:</t>
  </si>
  <si>
    <t>spotřeba jiných neskladovatelných dodávek</t>
  </si>
  <si>
    <t>aktivace dlouhodobého majetku</t>
  </si>
  <si>
    <t>aktivace oběžného majetku</t>
  </si>
  <si>
    <t>změna stavu zásob vlastní výroby</t>
  </si>
  <si>
    <t>zákonné sociální pojištění</t>
  </si>
  <si>
    <t>jiné sociální pojištění</t>
  </si>
  <si>
    <t>jiné sociální náklady</t>
  </si>
  <si>
    <t>jiné daně a poplatky</t>
  </si>
  <si>
    <t>jiné pokuty a penále</t>
  </si>
  <si>
    <t>tvorba fondů</t>
  </si>
  <si>
    <t>ostatní náklady z činnosti</t>
  </si>
  <si>
    <t>Odpisy, rezervy a opravné položky</t>
  </si>
  <si>
    <t>prodaný dlouhodobý nehmotný majetek</t>
  </si>
  <si>
    <t>prodaný dlouhodobý hmotný majetek</t>
  </si>
  <si>
    <t>prodané pozemky</t>
  </si>
  <si>
    <t>tvorba a zúčtování rezerv</t>
  </si>
  <si>
    <t>tvorba a zúčtování opravných položek</t>
  </si>
  <si>
    <t xml:space="preserve">náklady z vyřazených pohledávek </t>
  </si>
  <si>
    <t>náklady u drobného dlouhodobého majetku</t>
  </si>
  <si>
    <t>vratky nepřímých daní</t>
  </si>
  <si>
    <t>dary a jiná bezúplatná předání</t>
  </si>
  <si>
    <t>Finanční náklady</t>
  </si>
  <si>
    <t>kurzové ztráty</t>
  </si>
  <si>
    <t>náklady z přecenění reálnou hodnotou</t>
  </si>
  <si>
    <t>ostatní finanční náklady</t>
  </si>
  <si>
    <t>Náklady na transfery</t>
  </si>
  <si>
    <t>náklady vybraných ústředních vládních institucí na transfery</t>
  </si>
  <si>
    <t>náklady vybraných místních vládních institucí na transfery</t>
  </si>
  <si>
    <t>náklady vybraných ústředních vládních institucí na předfinancování transferů</t>
  </si>
  <si>
    <t>výnosy z vlastních výkonů a zboží</t>
  </si>
  <si>
    <t>výnosy z prodeje vlastních výrobků</t>
  </si>
  <si>
    <t>výnosy z prodeje služeb</t>
  </si>
  <si>
    <t>výnosy z pronájmu</t>
  </si>
  <si>
    <t>výnosy z prodaného zboží</t>
  </si>
  <si>
    <t>jiné výnosy z vlastních z vlastních výkonů</t>
  </si>
  <si>
    <t>výnosy z vyřazených pohledávek</t>
  </si>
  <si>
    <t>výnosy z prodeje materiálu</t>
  </si>
  <si>
    <t>výnosy z prodeje dlouhodobého nehmotného majetku</t>
  </si>
  <si>
    <t>výnosy z prodeje dlouhodobého hmotného majetktu kromě pozemků</t>
  </si>
  <si>
    <t>výnosy z prodeje pozemků</t>
  </si>
  <si>
    <t>čerpání fondů</t>
  </si>
  <si>
    <t>ostatní výnosy z činnosti</t>
  </si>
  <si>
    <t>Finanční výnosy</t>
  </si>
  <si>
    <t>kurzové zisky</t>
  </si>
  <si>
    <t>výnosy z přecenění reálnou hodnotou</t>
  </si>
  <si>
    <t>ostatní finanční výnosy</t>
  </si>
  <si>
    <t>výnosy z transferů</t>
  </si>
  <si>
    <t>výnosy vybraných místních vládních institucí z transferů</t>
  </si>
  <si>
    <t>DOPLŇKOVÉ ÚDAJE</t>
  </si>
  <si>
    <t>sestavil:</t>
  </si>
  <si>
    <t>odvětví: kultura</t>
  </si>
  <si>
    <t>v Kč</t>
  </si>
  <si>
    <t>POČÁTEČNÍ STAV FONDU K 1.1.</t>
  </si>
  <si>
    <t>peněžní dary - účelové</t>
  </si>
  <si>
    <t>použití fondu investic (opravy)</t>
  </si>
  <si>
    <r>
      <t xml:space="preserve">VÝNOSY CELKEM  </t>
    </r>
    <r>
      <rPr>
        <sz val="8"/>
        <rFont val="Arial CE"/>
        <family val="2"/>
        <charset val="238"/>
      </rPr>
      <t xml:space="preserve"> </t>
    </r>
  </si>
  <si>
    <t xml:space="preserve">TVORBA FONDU </t>
  </si>
  <si>
    <t>úhrada zhoršeného výsledku hospodaření</t>
  </si>
  <si>
    <t>úhrada sankcí</t>
  </si>
  <si>
    <t>posílení fondu investic</t>
  </si>
  <si>
    <t>odvod z činnosti organizace do rozpočtu zřizovatele</t>
  </si>
  <si>
    <t>další rozvoj činnosti organizace</t>
  </si>
  <si>
    <t>čerpání darů účelových</t>
  </si>
  <si>
    <t xml:space="preserve">NÁKLADY CELKEM </t>
  </si>
  <si>
    <t>VÝSLEDEK HOSPODAŘENÍ</t>
  </si>
  <si>
    <t>ČERPÁNÍ FONDU</t>
  </si>
  <si>
    <t>FOND INVESTIC</t>
  </si>
  <si>
    <t>ve výši odpisů dlouhodobého majetku</t>
  </si>
  <si>
    <t>KONEČNÝ STAV FONDU K 31.12.</t>
  </si>
  <si>
    <t>investiční dotace z rozpočtu zřizovatele</t>
  </si>
  <si>
    <t>investiční příspěvky ze stát. rozpočtu, stát. fondů</t>
  </si>
  <si>
    <t>ve výši výnosů z prodeje svěřeného dlouhodobého hmotného a nehmotného majetku</t>
  </si>
  <si>
    <t>dary a příspěvky od jiných subjektů</t>
  </si>
  <si>
    <t>ve výši výnosů z prodeje majetku ve vlastnictví příspěvkové organizace</t>
  </si>
  <si>
    <t>převody z rezervního fondu</t>
  </si>
  <si>
    <t>ostatní tvorba</t>
  </si>
  <si>
    <t xml:space="preserve">TVORBA FONDU CELKEM </t>
  </si>
  <si>
    <t>TVORBA FONDU</t>
  </si>
  <si>
    <t>odvod do rozpočtu zřizovatele - opravy a investice</t>
  </si>
  <si>
    <t>odvod do rozpočtu zřizovatele - odpisy nem.majetku</t>
  </si>
  <si>
    <t xml:space="preserve">ČERPÁNÍ FONDU CELKEM </t>
  </si>
  <si>
    <t>Ramešová</t>
  </si>
  <si>
    <t>peněžní dary - neúčelové</t>
  </si>
  <si>
    <t>příděl z výsledku hospodaření předch. roku</t>
  </si>
  <si>
    <t>odvětví kultura</t>
  </si>
  <si>
    <t>provozní prostředky</t>
  </si>
  <si>
    <t>fond investic PO</t>
  </si>
  <si>
    <r>
      <t xml:space="preserve">celkem za majetek zřizovatele </t>
    </r>
    <r>
      <rPr>
        <sz val="8"/>
        <rFont val="Arial"/>
        <family val="2"/>
        <charset val="238"/>
      </rPr>
      <t>(ř.1 + ř.8)</t>
    </r>
  </si>
  <si>
    <r>
      <t xml:space="preserve">celkem za majetek vlastní </t>
    </r>
    <r>
      <rPr>
        <sz val="8"/>
        <rFont val="Arial"/>
        <family val="2"/>
        <charset val="238"/>
      </rPr>
      <t>(ř.19 + ř.12)</t>
    </r>
  </si>
  <si>
    <r>
      <t xml:space="preserve">Celkem odpisy za organizaci  </t>
    </r>
    <r>
      <rPr>
        <sz val="8"/>
        <rFont val="Arial"/>
        <family val="2"/>
        <charset val="238"/>
      </rPr>
      <t>( ř.11 + ř.22 )</t>
    </r>
  </si>
  <si>
    <t>Kč</t>
  </si>
  <si>
    <t>odvod z činnosti organizace</t>
  </si>
  <si>
    <t>Dílčí ukazatele</t>
  </si>
  <si>
    <t>příděl z výsledku hospodaření</t>
  </si>
  <si>
    <t>Nehmotný majetek-software</t>
  </si>
  <si>
    <t>datum a podpis:</t>
  </si>
  <si>
    <t>ředitel PO:</t>
  </si>
  <si>
    <t>Přehled nákladů a výnosů příspěvkové organizace v hlavní činnosti na rok 2025</t>
  </si>
  <si>
    <t>Návrh střednědobého výhledu pro období 2026 a 2027</t>
  </si>
  <si>
    <t>2024 skutečnost</t>
  </si>
  <si>
    <t xml:space="preserve">ředitel PO: </t>
  </si>
  <si>
    <t>BILANCE FINANČNÍCH VZTAHŮ PŘÍSPĚVKOVÉ ORGANIZACE NA ROK 2025</t>
  </si>
  <si>
    <t>PLÁN INVESTIC ORGANIZACE na rok 2025</t>
  </si>
  <si>
    <t xml:space="preserve">datum a podpis: </t>
  </si>
  <si>
    <t>ODPISOVÝ PLÁN ORGANIZACE NA ROK 2025</t>
  </si>
  <si>
    <t>schválený 2025</t>
  </si>
  <si>
    <t>upravený 2025</t>
  </si>
  <si>
    <t>Úprava nákladů a výnosů příspěvkové organizace v hlavní činnosti na rok 2025</t>
  </si>
  <si>
    <t>SR 2025</t>
  </si>
  <si>
    <t>UR 2025</t>
  </si>
  <si>
    <t>vedoucí odboru KÚ LK: PhDr. René Brož</t>
  </si>
  <si>
    <t>SOUSTAVA UKAZATELŮ K ROZPOČTU ORGANIZACE NA ROK 2025</t>
  </si>
  <si>
    <t>počet zaměstnanců oragnizace (přepočtený)</t>
  </si>
  <si>
    <t>elektrická energie</t>
  </si>
  <si>
    <t>plyn</t>
  </si>
  <si>
    <t>dálkové teplo</t>
  </si>
  <si>
    <t xml:space="preserve">vlastní výnosy a tržby </t>
  </si>
  <si>
    <t>odvod z investičního fondu organizace - odpisy nemovitého majetku</t>
  </si>
  <si>
    <t>odvod z fondu investic - opravy a investice</t>
  </si>
  <si>
    <t>I.</t>
  </si>
  <si>
    <t>mimořáný neinvestiční příspěvek zřizovatele na:</t>
  </si>
  <si>
    <t>II.</t>
  </si>
  <si>
    <t>mimořádný investiční příspěvek zřizovatele na:</t>
  </si>
  <si>
    <t xml:space="preserve">2024 skutečnost </t>
  </si>
  <si>
    <t>vodné, stočné</t>
  </si>
  <si>
    <t>Krajská vědecká knihovna v Liberci, příspěvková organizace</t>
  </si>
  <si>
    <t>Krajská vědecká knihovna vLiberci, příspěvková organizace</t>
  </si>
  <si>
    <t xml:space="preserve">                                                                                                                                                                                                                Příloha č. 5   </t>
  </si>
  <si>
    <t>Změna/Úprava výnosů a nákladů příspěvkové organizace č.  1701</t>
  </si>
  <si>
    <t>Kuřová</t>
  </si>
  <si>
    <t>investiční dotace zřizovatele do investičního fondu</t>
  </si>
  <si>
    <t>sestavil:  Kuřová</t>
  </si>
  <si>
    <t>datum a podpis: 7.4.2025</t>
  </si>
  <si>
    <t xml:space="preserve">Oprava (výměna) osvětlení </t>
  </si>
  <si>
    <t>Oprava povrchu dřevěnmých podlah</t>
  </si>
  <si>
    <t>skener, SW  digitalizační pracoviště</t>
  </si>
  <si>
    <t>Ostatní opravy</t>
  </si>
  <si>
    <t>Opravy celkem</t>
  </si>
  <si>
    <t>pořízení užitkového vozu</t>
  </si>
  <si>
    <t>Databáze regionálních osobností</t>
  </si>
  <si>
    <t>sestavil: Kuřová</t>
  </si>
  <si>
    <t>PhDr. D. Petrýdesová</t>
  </si>
  <si>
    <t>07.0.42025</t>
  </si>
  <si>
    <t>ředitel PO:  PhDr. D. Petrýdesová</t>
  </si>
  <si>
    <t>ředitel PO: PhDr. D. Petrýdesová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</si>
</sst>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 diagonalUp="1">
      <left style="double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double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261">
    <xf numFmtId="0" fontId="0" fillId="0" borderId="0" xfId="0"/>
    <xf numFmtId="0" fontId="11" fillId="0" borderId="19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/>
    </xf>
    <xf numFmtId="0" fontId="11" fillId="0" borderId="2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11" fillId="0" borderId="18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3" fontId="3" fillId="3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0" fillId="0" borderId="0" xfId="0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6" borderId="59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vertical="center"/>
    </xf>
    <xf numFmtId="3" fontId="6" fillId="6" borderId="6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3" fontId="6" fillId="6" borderId="3" xfId="0" applyNumberFormat="1" applyFont="1" applyFill="1" applyBorder="1" applyAlignment="1">
      <alignment horizontal="right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3" fontId="3" fillId="7" borderId="3" xfId="0" applyNumberFormat="1" applyFont="1" applyFill="1" applyBorder="1" applyAlignment="1">
      <alignment horizontal="right" vertical="center"/>
    </xf>
    <xf numFmtId="0" fontId="3" fillId="7" borderId="10" xfId="0" applyFont="1" applyFill="1" applyBorder="1" applyAlignment="1">
      <alignment vertical="center"/>
    </xf>
    <xf numFmtId="0" fontId="3" fillId="8" borderId="18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vertical="center"/>
    </xf>
    <xf numFmtId="3" fontId="3" fillId="8" borderId="61" xfId="0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3" fontId="3" fillId="0" borderId="3" xfId="0" applyNumberFormat="1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3" fontId="6" fillId="0" borderId="62" xfId="0" applyNumberFormat="1" applyFont="1" applyBorder="1" applyAlignment="1">
      <alignment horizontal="right" vertical="center"/>
    </xf>
    <xf numFmtId="0" fontId="3" fillId="0" borderId="63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64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0" fontId="3" fillId="0" borderId="23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6" fillId="0" borderId="1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3" fontId="6" fillId="0" borderId="9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1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4" fontId="10" fillId="0" borderId="6" xfId="1" applyNumberFormat="1" applyFont="1" applyBorder="1" applyAlignment="1">
      <alignment horizontal="right" vertical="center"/>
    </xf>
    <xf numFmtId="0" fontId="10" fillId="0" borderId="6" xfId="1" applyFont="1" applyBorder="1" applyAlignment="1">
      <alignment vertical="center"/>
    </xf>
    <xf numFmtId="0" fontId="11" fillId="0" borderId="14" xfId="1" applyFont="1" applyBorder="1" applyAlignment="1">
      <alignment horizontal="center" vertical="center"/>
    </xf>
    <xf numFmtId="4" fontId="11" fillId="0" borderId="10" xfId="1" applyNumberFormat="1" applyFont="1" applyBorder="1" applyAlignment="1">
      <alignment horizontal="right" vertical="center"/>
    </xf>
    <xf numFmtId="0" fontId="11" fillId="0" borderId="10" xfId="1" applyFont="1" applyBorder="1" applyAlignment="1">
      <alignment vertical="center"/>
    </xf>
    <xf numFmtId="4" fontId="11" fillId="0" borderId="13" xfId="1" applyNumberFormat="1" applyFont="1" applyBorder="1" applyAlignment="1">
      <alignment horizontal="right" vertical="center"/>
    </xf>
    <xf numFmtId="4" fontId="11" fillId="0" borderId="1" xfId="1" applyNumberFormat="1" applyFont="1" applyBorder="1" applyAlignment="1">
      <alignment horizontal="right" vertical="center"/>
    </xf>
    <xf numFmtId="0" fontId="11" fillId="0" borderId="1" xfId="1" applyFont="1" applyBorder="1" applyAlignment="1">
      <alignment vertical="center"/>
    </xf>
    <xf numFmtId="4" fontId="11" fillId="0" borderId="3" xfId="1" applyNumberFormat="1" applyFont="1" applyBorder="1" applyAlignment="1">
      <alignment horizontal="right" vertical="center"/>
    </xf>
    <xf numFmtId="4" fontId="11" fillId="0" borderId="27" xfId="1" applyNumberFormat="1" applyFont="1" applyBorder="1" applyAlignment="1">
      <alignment horizontal="right" vertical="center"/>
    </xf>
    <xf numFmtId="0" fontId="11" fillId="0" borderId="27" xfId="1" applyFont="1" applyBorder="1" applyAlignment="1">
      <alignment vertical="center"/>
    </xf>
    <xf numFmtId="0" fontId="11" fillId="0" borderId="20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11" fillId="0" borderId="3" xfId="1" applyFont="1" applyBorder="1" applyAlignment="1">
      <alignment vertical="center"/>
    </xf>
    <xf numFmtId="0" fontId="11" fillId="0" borderId="22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8" xfId="1" applyFont="1" applyBorder="1" applyAlignment="1">
      <alignment vertical="center"/>
    </xf>
    <xf numFmtId="0" fontId="11" fillId="0" borderId="29" xfId="1" applyFont="1" applyBorder="1" applyAlignment="1">
      <alignment horizontal="center" vertical="center"/>
    </xf>
    <xf numFmtId="0" fontId="11" fillId="0" borderId="31" xfId="1" applyFont="1" applyBorder="1" applyAlignment="1">
      <alignment vertical="center"/>
    </xf>
    <xf numFmtId="0" fontId="11" fillId="0" borderId="32" xfId="1" applyFont="1" applyBorder="1" applyAlignment="1">
      <alignment vertical="center"/>
    </xf>
    <xf numFmtId="0" fontId="11" fillId="0" borderId="33" xfId="1" applyFont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3" fillId="0" borderId="35" xfId="0" applyFont="1" applyBorder="1" applyAlignment="1">
      <alignment vertical="center"/>
    </xf>
    <xf numFmtId="3" fontId="3" fillId="0" borderId="9" xfId="0" applyNumberFormat="1" applyFont="1" applyBorder="1" applyAlignment="1">
      <alignment horizontal="right" vertical="center"/>
    </xf>
    <xf numFmtId="0" fontId="6" fillId="0" borderId="35" xfId="0" applyFont="1" applyBorder="1" applyAlignment="1">
      <alignment vertical="center"/>
    </xf>
    <xf numFmtId="3" fontId="3" fillId="0" borderId="28" xfId="0" applyNumberFormat="1" applyFont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3" fillId="0" borderId="1" xfId="0" applyNumberFormat="1" applyFont="1" applyBorder="1"/>
    <xf numFmtId="3" fontId="2" fillId="0" borderId="1" xfId="0" applyNumberFormat="1" applyFont="1" applyBorder="1"/>
    <xf numFmtId="3" fontId="5" fillId="2" borderId="1" xfId="0" applyNumberFormat="1" applyFont="1" applyFill="1" applyBorder="1"/>
    <xf numFmtId="3" fontId="3" fillId="2" borderId="1" xfId="0" applyNumberFormat="1" applyFont="1" applyFill="1" applyBorder="1"/>
    <xf numFmtId="3" fontId="6" fillId="2" borderId="1" xfId="0" applyNumberFormat="1" applyFont="1" applyFill="1" applyBorder="1"/>
    <xf numFmtId="3" fontId="5" fillId="3" borderId="1" xfId="0" applyNumberFormat="1" applyFont="1" applyFill="1" applyBorder="1"/>
    <xf numFmtId="3" fontId="3" fillId="3" borderId="4" xfId="0" applyNumberFormat="1" applyFont="1" applyFill="1" applyBorder="1"/>
    <xf numFmtId="14" fontId="3" fillId="0" borderId="0" xfId="0" applyNumberFormat="1" applyFont="1" applyAlignment="1">
      <alignment horizontal="left" vertical="center"/>
    </xf>
    <xf numFmtId="14" fontId="11" fillId="0" borderId="0" xfId="1" applyNumberFormat="1" applyFont="1" applyAlignment="1">
      <alignment horizontal="left" vertical="center"/>
    </xf>
    <xf numFmtId="3" fontId="3" fillId="0" borderId="9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9" fontId="6" fillId="6" borderId="3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4" borderId="34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4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57" xfId="1" applyFont="1" applyBorder="1" applyAlignment="1">
      <alignment horizontal="center" vertical="center"/>
    </xf>
    <xf numFmtId="0" fontId="10" fillId="0" borderId="58" xfId="1" applyFont="1" applyBorder="1" applyAlignment="1">
      <alignment horizontal="center" vertical="center" wrapText="1"/>
    </xf>
    <xf numFmtId="0" fontId="11" fillId="0" borderId="45" xfId="1" applyFont="1" applyBorder="1" applyAlignment="1">
      <alignment vertical="center"/>
    </xf>
    <xf numFmtId="0" fontId="11" fillId="0" borderId="19" xfId="1" applyFont="1" applyBorder="1" applyAlignment="1">
      <alignment vertical="center"/>
    </xf>
    <xf numFmtId="0" fontId="11" fillId="0" borderId="47" xfId="1" applyFont="1" applyBorder="1" applyAlignment="1">
      <alignment vertical="center"/>
    </xf>
    <xf numFmtId="0" fontId="11" fillId="0" borderId="10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11" fillId="0" borderId="9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53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10" fillId="4" borderId="34" xfId="1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 wrapText="1"/>
    </xf>
    <xf numFmtId="0" fontId="11" fillId="0" borderId="51" xfId="1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11" fillId="0" borderId="40" xfId="1" applyFont="1" applyBorder="1" applyAlignment="1">
      <alignment horizontal="center" vertical="center"/>
    </xf>
    <xf numFmtId="0" fontId="11" fillId="0" borderId="41" xfId="1" applyFont="1" applyBorder="1" applyAlignment="1">
      <alignment vertical="center"/>
    </xf>
    <xf numFmtId="0" fontId="11" fillId="0" borderId="29" xfId="1" applyFont="1" applyBorder="1" applyAlignment="1">
      <alignment horizontal="center" vertical="center"/>
    </xf>
    <xf numFmtId="0" fontId="11" fillId="0" borderId="31" xfId="1" applyFont="1" applyBorder="1" applyAlignment="1">
      <alignment vertical="center"/>
    </xf>
    <xf numFmtId="4" fontId="11" fillId="0" borderId="55" xfId="1" applyNumberFormat="1" applyFont="1" applyBorder="1" applyAlignment="1">
      <alignment horizontal="right" vertical="center"/>
    </xf>
    <xf numFmtId="4" fontId="2" fillId="0" borderId="56" xfId="0" applyNumberFormat="1" applyFont="1" applyBorder="1" applyAlignment="1">
      <alignment horizontal="right" vertical="center"/>
    </xf>
    <xf numFmtId="0" fontId="10" fillId="0" borderId="15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4" fontId="10" fillId="0" borderId="6" xfId="1" applyNumberFormat="1" applyFont="1" applyBorder="1" applyAlignment="1">
      <alignment horizontal="right" vertical="center"/>
    </xf>
    <xf numFmtId="4" fontId="11" fillId="0" borderId="10" xfId="1" applyNumberFormat="1" applyFont="1" applyBorder="1" applyAlignment="1">
      <alignment horizontal="right" vertical="center"/>
    </xf>
    <xf numFmtId="4" fontId="11" fillId="0" borderId="1" xfId="1" applyNumberFormat="1" applyFont="1" applyBorder="1" applyAlignment="1">
      <alignment horizontal="right" vertical="center"/>
    </xf>
    <xf numFmtId="0" fontId="11" fillId="0" borderId="4" xfId="1" applyFont="1" applyBorder="1" applyAlignment="1">
      <alignment horizontal="center" vertical="center"/>
    </xf>
    <xf numFmtId="4" fontId="11" fillId="0" borderId="8" xfId="1" applyNumberFormat="1" applyFont="1" applyBorder="1" applyAlignment="1">
      <alignment horizontal="right" vertical="center"/>
    </xf>
    <xf numFmtId="4" fontId="11" fillId="0" borderId="4" xfId="1" applyNumberFormat="1" applyFont="1" applyBorder="1" applyAlignment="1">
      <alignment horizontal="right" vertical="center"/>
    </xf>
    <xf numFmtId="0" fontId="10" fillId="0" borderId="1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4" fontId="11" fillId="0" borderId="34" xfId="1" applyNumberFormat="1" applyFont="1" applyBorder="1" applyAlignment="1">
      <alignment horizontal="right" vertical="center"/>
    </xf>
    <xf numFmtId="4" fontId="2" fillId="0" borderId="36" xfId="0" applyNumberFormat="1" applyFont="1" applyBorder="1" applyAlignment="1">
      <alignment horizontal="right" vertical="center"/>
    </xf>
    <xf numFmtId="0" fontId="11" fillId="0" borderId="49" xfId="1" applyFont="1" applyBorder="1" applyAlignment="1">
      <alignment horizontal="center" vertical="center"/>
    </xf>
    <xf numFmtId="0" fontId="11" fillId="0" borderId="50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11" fillId="0" borderId="54" xfId="1" applyFont="1" applyBorder="1" applyAlignment="1">
      <alignment horizontal="center" vertical="center"/>
    </xf>
    <xf numFmtId="4" fontId="11" fillId="0" borderId="27" xfId="1" applyNumberFormat="1" applyFont="1" applyBorder="1" applyAlignment="1">
      <alignment horizontal="right" vertical="center"/>
    </xf>
    <xf numFmtId="0" fontId="11" fillId="0" borderId="22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0" fillId="0" borderId="42" xfId="1" applyFont="1" applyBorder="1" applyAlignment="1">
      <alignment horizontal="left" vertical="center"/>
    </xf>
    <xf numFmtId="0" fontId="10" fillId="0" borderId="38" xfId="1" applyFont="1" applyBorder="1" applyAlignment="1">
      <alignment horizontal="left" vertical="center"/>
    </xf>
    <xf numFmtId="0" fontId="10" fillId="0" borderId="43" xfId="1" applyFont="1" applyBorder="1" applyAlignment="1">
      <alignment horizontal="left" vertical="center"/>
    </xf>
    <xf numFmtId="0" fontId="11" fillId="0" borderId="44" xfId="1" applyFont="1" applyBorder="1" applyAlignment="1">
      <alignment horizontal="center" vertical="center"/>
    </xf>
    <xf numFmtId="0" fontId="11" fillId="0" borderId="46" xfId="1" applyFont="1" applyBorder="1" applyAlignment="1">
      <alignment vertical="center"/>
    </xf>
    <xf numFmtId="0" fontId="11" fillId="0" borderId="33" xfId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3">
    <cellStyle name="Normální" xfId="0" builtinId="0"/>
    <cellStyle name="normální_3. Odpisový plán - příloha" xfId="1" xr:uid="{00000000-0005-0000-0000-000001000000}"/>
    <cellStyle name="normální_směrnice 10-tabulky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129"/>
  <sheetViews>
    <sheetView topLeftCell="A8" zoomScale="150" zoomScaleNormal="150" workbookViewId="0">
      <selection activeCell="I113" sqref="I113"/>
    </sheetView>
  </sheetViews>
  <sheetFormatPr defaultColWidth="9.140625" defaultRowHeight="11.25" x14ac:dyDescent="0.2"/>
  <cols>
    <col min="1" max="1" width="3.7109375" style="5" customWidth="1"/>
    <col min="2" max="3" width="4.7109375" style="5" customWidth="1"/>
    <col min="4" max="4" width="33.28515625" style="5" customWidth="1"/>
    <col min="5" max="8" width="9.7109375" style="5" customWidth="1"/>
    <col min="9" max="9" width="9.140625" style="5" customWidth="1"/>
    <col min="10" max="16384" width="9.140625" style="5"/>
  </cols>
  <sheetData>
    <row r="1" spans="1:8" ht="9.9499999999999993" customHeight="1" x14ac:dyDescent="0.2">
      <c r="B1" s="162" t="s">
        <v>0</v>
      </c>
      <c r="C1" s="162"/>
      <c r="D1" s="162"/>
      <c r="H1" s="7" t="s">
        <v>1</v>
      </c>
    </row>
    <row r="2" spans="1:8" ht="9.9499999999999993" customHeight="1" x14ac:dyDescent="0.2">
      <c r="B2" s="162" t="s">
        <v>207</v>
      </c>
      <c r="C2" s="162"/>
      <c r="D2" s="162"/>
    </row>
    <row r="3" spans="1:8" ht="6.75" customHeight="1" x14ac:dyDescent="0.2"/>
    <row r="4" spans="1:8" x14ac:dyDescent="0.2">
      <c r="A4" s="161" t="s">
        <v>220</v>
      </c>
      <c r="B4" s="161"/>
      <c r="C4" s="161"/>
      <c r="D4" s="161"/>
      <c r="E4" s="161"/>
      <c r="F4" s="161"/>
      <c r="G4" s="161"/>
      <c r="H4" s="161"/>
    </row>
    <row r="5" spans="1:8" ht="12.75" x14ac:dyDescent="0.2">
      <c r="A5" s="161" t="s">
        <v>221</v>
      </c>
      <c r="B5" s="166"/>
      <c r="C5" s="166"/>
      <c r="D5" s="166"/>
      <c r="E5" s="166"/>
      <c r="F5" s="166"/>
      <c r="G5" s="166"/>
      <c r="H5" s="166"/>
    </row>
    <row r="6" spans="1:8" ht="5.25" customHeight="1" x14ac:dyDescent="0.2">
      <c r="A6" s="8"/>
      <c r="B6" s="8"/>
      <c r="C6" s="8"/>
      <c r="D6" s="8"/>
      <c r="E6" s="8"/>
      <c r="F6" s="8"/>
      <c r="G6" s="8"/>
      <c r="H6" s="8"/>
    </row>
    <row r="7" spans="1:8" x14ac:dyDescent="0.2">
      <c r="A7" s="167" t="s">
        <v>248</v>
      </c>
      <c r="B7" s="168"/>
      <c r="C7" s="168"/>
      <c r="D7" s="168"/>
      <c r="E7" s="168"/>
      <c r="F7" s="168"/>
      <c r="G7" s="168"/>
      <c r="H7" s="169"/>
    </row>
    <row r="8" spans="1:8" ht="9.9499999999999993" customHeight="1" x14ac:dyDescent="0.2">
      <c r="A8" s="163" t="s">
        <v>174</v>
      </c>
      <c r="B8" s="163"/>
      <c r="C8" s="163"/>
      <c r="D8" s="163"/>
      <c r="E8" s="163"/>
      <c r="F8" s="163"/>
      <c r="G8" s="163"/>
      <c r="H8" s="163"/>
    </row>
    <row r="9" spans="1:8" ht="24" customHeight="1" x14ac:dyDescent="0.2">
      <c r="A9" s="37" t="s">
        <v>2</v>
      </c>
      <c r="B9" s="15"/>
      <c r="C9" s="38" t="s">
        <v>3</v>
      </c>
      <c r="D9" s="38" t="s">
        <v>4</v>
      </c>
      <c r="E9" s="39" t="s">
        <v>222</v>
      </c>
      <c r="F9" s="38">
        <v>2025</v>
      </c>
      <c r="G9" s="38">
        <v>2026</v>
      </c>
      <c r="H9" s="38">
        <v>2027</v>
      </c>
    </row>
    <row r="10" spans="1:8" x14ac:dyDescent="0.2">
      <c r="A10" s="40">
        <v>1</v>
      </c>
      <c r="B10" s="165" t="s">
        <v>5</v>
      </c>
      <c r="C10" s="165"/>
      <c r="D10" s="165"/>
      <c r="E10" s="147">
        <f>E11+E19+E25+E31+E36+E44+E63</f>
        <v>74086</v>
      </c>
      <c r="F10" s="41">
        <f>F11+F19+F25+F31+F36+F44+F63</f>
        <v>75742</v>
      </c>
      <c r="G10" s="41">
        <f>G11+G19+G25+G31+G36+G44+G63</f>
        <v>73341.066000000006</v>
      </c>
      <c r="H10" s="41">
        <f>H11+H19+H25+H31+H36+H44+H63</f>
        <v>74599.254668000009</v>
      </c>
    </row>
    <row r="11" spans="1:8" ht="11.1" customHeight="1" x14ac:dyDescent="0.2">
      <c r="A11" s="18">
        <v>2</v>
      </c>
      <c r="B11" s="42">
        <v>50</v>
      </c>
      <c r="C11" s="164" t="s">
        <v>6</v>
      </c>
      <c r="D11" s="164"/>
      <c r="E11" s="148">
        <f>SUM(E12:E18)</f>
        <v>10312</v>
      </c>
      <c r="F11" s="43">
        <f>SUM(F12:F18)</f>
        <v>8897</v>
      </c>
      <c r="G11" s="43">
        <f>SUM(G12:G18)</f>
        <v>9074.94</v>
      </c>
      <c r="H11" s="43">
        <f>SUM(H12:H18)</f>
        <v>9256.4387999999999</v>
      </c>
    </row>
    <row r="12" spans="1:8" x14ac:dyDescent="0.2">
      <c r="A12" s="14">
        <v>3</v>
      </c>
      <c r="B12" s="14"/>
      <c r="C12" s="14">
        <v>501</v>
      </c>
      <c r="D12" s="44" t="s">
        <v>7</v>
      </c>
      <c r="E12" s="149">
        <v>5023</v>
      </c>
      <c r="F12" s="45">
        <v>4044</v>
      </c>
      <c r="G12" s="45">
        <f>F12*1.02</f>
        <v>4124.88</v>
      </c>
      <c r="H12" s="45">
        <f>G12*1.02</f>
        <v>4207.3775999999998</v>
      </c>
    </row>
    <row r="13" spans="1:8" x14ac:dyDescent="0.2">
      <c r="A13" s="14">
        <v>4</v>
      </c>
      <c r="B13" s="14"/>
      <c r="C13" s="14">
        <v>502</v>
      </c>
      <c r="D13" s="15" t="s">
        <v>8</v>
      </c>
      <c r="E13" s="149">
        <v>5288</v>
      </c>
      <c r="F13" s="45">
        <v>4853</v>
      </c>
      <c r="G13" s="45">
        <f t="shared" ref="G13:H20" si="0">F13*1.02</f>
        <v>4950.0600000000004</v>
      </c>
      <c r="H13" s="45">
        <f t="shared" si="0"/>
        <v>5049.0612000000001</v>
      </c>
    </row>
    <row r="14" spans="1:8" x14ac:dyDescent="0.2">
      <c r="A14" s="14">
        <v>5</v>
      </c>
      <c r="B14" s="38"/>
      <c r="C14" s="14">
        <v>503</v>
      </c>
      <c r="D14" s="15" t="s">
        <v>123</v>
      </c>
      <c r="E14" s="150">
        <v>0</v>
      </c>
      <c r="F14" s="45">
        <v>0</v>
      </c>
      <c r="G14" s="45">
        <f t="shared" si="0"/>
        <v>0</v>
      </c>
      <c r="H14" s="45">
        <f t="shared" si="0"/>
        <v>0</v>
      </c>
    </row>
    <row r="15" spans="1:8" x14ac:dyDescent="0.2">
      <c r="A15" s="14">
        <v>6</v>
      </c>
      <c r="B15" s="14"/>
      <c r="C15" s="14">
        <v>504</v>
      </c>
      <c r="D15" s="15" t="s">
        <v>9</v>
      </c>
      <c r="E15" s="149">
        <v>1</v>
      </c>
      <c r="F15" s="45">
        <v>0</v>
      </c>
      <c r="G15" s="45">
        <f t="shared" si="0"/>
        <v>0</v>
      </c>
      <c r="H15" s="45">
        <f t="shared" si="0"/>
        <v>0</v>
      </c>
    </row>
    <row r="16" spans="1:8" ht="11.25" customHeight="1" x14ac:dyDescent="0.2">
      <c r="A16" s="14">
        <v>7</v>
      </c>
      <c r="B16" s="14"/>
      <c r="C16" s="14">
        <v>506</v>
      </c>
      <c r="D16" s="15" t="s">
        <v>124</v>
      </c>
      <c r="E16" s="149">
        <v>0</v>
      </c>
      <c r="F16" s="45">
        <v>0</v>
      </c>
      <c r="G16" s="45">
        <f t="shared" si="0"/>
        <v>0</v>
      </c>
      <c r="H16" s="45">
        <f t="shared" si="0"/>
        <v>0</v>
      </c>
    </row>
    <row r="17" spans="1:8" x14ac:dyDescent="0.2">
      <c r="A17" s="14">
        <v>8</v>
      </c>
      <c r="B17" s="14"/>
      <c r="C17" s="14">
        <v>507</v>
      </c>
      <c r="D17" s="15" t="s">
        <v>125</v>
      </c>
      <c r="E17" s="149">
        <v>0</v>
      </c>
      <c r="F17" s="45">
        <v>0</v>
      </c>
      <c r="G17" s="45">
        <f t="shared" si="0"/>
        <v>0</v>
      </c>
      <c r="H17" s="45">
        <f t="shared" si="0"/>
        <v>0</v>
      </c>
    </row>
    <row r="18" spans="1:8" x14ac:dyDescent="0.2">
      <c r="A18" s="14">
        <v>9</v>
      </c>
      <c r="B18" s="14"/>
      <c r="C18" s="14">
        <v>508</v>
      </c>
      <c r="D18" s="15" t="s">
        <v>126</v>
      </c>
      <c r="E18" s="149">
        <v>0</v>
      </c>
      <c r="F18" s="45">
        <v>0</v>
      </c>
      <c r="G18" s="45">
        <f t="shared" si="0"/>
        <v>0</v>
      </c>
      <c r="H18" s="45">
        <f t="shared" si="0"/>
        <v>0</v>
      </c>
    </row>
    <row r="19" spans="1:8" ht="11.1" customHeight="1" x14ac:dyDescent="0.2">
      <c r="A19" s="18">
        <v>10</v>
      </c>
      <c r="B19" s="42">
        <v>51</v>
      </c>
      <c r="C19" s="164" t="s">
        <v>10</v>
      </c>
      <c r="D19" s="164"/>
      <c r="E19" s="151">
        <f>SUM(E20:E24)</f>
        <v>11490</v>
      </c>
      <c r="F19" s="23">
        <f>SUM(F20:F24)</f>
        <v>12919</v>
      </c>
      <c r="G19" s="23">
        <f>SUM(G20:G24)</f>
        <v>9505.6</v>
      </c>
      <c r="H19" s="23">
        <f>SUM(H20:H24)</f>
        <v>9676.6720000000005</v>
      </c>
    </row>
    <row r="20" spans="1:8" x14ac:dyDescent="0.2">
      <c r="A20" s="14">
        <v>11</v>
      </c>
      <c r="B20" s="14"/>
      <c r="C20" s="14">
        <v>511</v>
      </c>
      <c r="D20" s="15" t="s">
        <v>11</v>
      </c>
      <c r="E20" s="149">
        <v>820</v>
      </c>
      <c r="F20" s="45">
        <v>3500</v>
      </c>
      <c r="G20" s="45">
        <v>1020</v>
      </c>
      <c r="H20" s="45">
        <f t="shared" si="0"/>
        <v>1040.4000000000001</v>
      </c>
    </row>
    <row r="21" spans="1:8" x14ac:dyDescent="0.2">
      <c r="A21" s="14">
        <v>12</v>
      </c>
      <c r="B21" s="14"/>
      <c r="C21" s="14">
        <v>512</v>
      </c>
      <c r="D21" s="15" t="s">
        <v>12</v>
      </c>
      <c r="E21" s="149">
        <v>164</v>
      </c>
      <c r="F21" s="45">
        <v>180</v>
      </c>
      <c r="G21" s="45">
        <f t="shared" ref="G21:H21" si="1">F21*1.02</f>
        <v>183.6</v>
      </c>
      <c r="H21" s="45">
        <f t="shared" si="1"/>
        <v>187.27199999999999</v>
      </c>
    </row>
    <row r="22" spans="1:8" x14ac:dyDescent="0.2">
      <c r="A22" s="14">
        <v>13</v>
      </c>
      <c r="B22" s="38"/>
      <c r="C22" s="14">
        <v>513</v>
      </c>
      <c r="D22" s="15" t="s">
        <v>13</v>
      </c>
      <c r="E22" s="149">
        <v>54</v>
      </c>
      <c r="F22" s="45">
        <v>57</v>
      </c>
      <c r="G22" s="45">
        <v>57</v>
      </c>
      <c r="H22" s="45">
        <v>57</v>
      </c>
    </row>
    <row r="23" spans="1:8" x14ac:dyDescent="0.2">
      <c r="A23" s="14">
        <v>14</v>
      </c>
      <c r="B23" s="38"/>
      <c r="C23" s="14">
        <v>516</v>
      </c>
      <c r="D23" s="15" t="s">
        <v>31</v>
      </c>
      <c r="E23" s="149">
        <v>0</v>
      </c>
      <c r="F23" s="45">
        <v>0</v>
      </c>
      <c r="G23" s="45">
        <f t="shared" ref="G23:H23" si="2">F23*1.02</f>
        <v>0</v>
      </c>
      <c r="H23" s="45">
        <f t="shared" si="2"/>
        <v>0</v>
      </c>
    </row>
    <row r="24" spans="1:8" x14ac:dyDescent="0.2">
      <c r="A24" s="14">
        <v>15</v>
      </c>
      <c r="B24" s="38"/>
      <c r="C24" s="14">
        <v>518</v>
      </c>
      <c r="D24" s="15" t="s">
        <v>14</v>
      </c>
      <c r="E24" s="150">
        <v>10452</v>
      </c>
      <c r="F24" s="45">
        <v>9182</v>
      </c>
      <c r="G24" s="45">
        <v>8245</v>
      </c>
      <c r="H24" s="45">
        <v>8392</v>
      </c>
    </row>
    <row r="25" spans="1:8" x14ac:dyDescent="0.2">
      <c r="A25" s="18">
        <v>16</v>
      </c>
      <c r="B25" s="42">
        <v>52</v>
      </c>
      <c r="C25" s="164" t="s">
        <v>15</v>
      </c>
      <c r="D25" s="164"/>
      <c r="E25" s="151">
        <f>SUM(E26:E30)</f>
        <v>46047</v>
      </c>
      <c r="F25" s="23">
        <f>SUM(F26:F30)</f>
        <v>49412</v>
      </c>
      <c r="G25" s="23">
        <f>SUM(G26:G30)</f>
        <v>50301.425999999999</v>
      </c>
      <c r="H25" s="23">
        <f>SUM(H26:H30)</f>
        <v>51206.861868000007</v>
      </c>
    </row>
    <row r="26" spans="1:8" x14ac:dyDescent="0.2">
      <c r="A26" s="14">
        <v>17</v>
      </c>
      <c r="B26" s="14"/>
      <c r="C26" s="14">
        <v>521</v>
      </c>
      <c r="D26" s="15" t="s">
        <v>16</v>
      </c>
      <c r="E26" s="149">
        <v>34006</v>
      </c>
      <c r="F26" s="45">
        <v>36253</v>
      </c>
      <c r="G26" s="45">
        <f t="shared" ref="G26:H29" si="3">F26*1.018</f>
        <v>36905.554000000004</v>
      </c>
      <c r="H26" s="45">
        <f t="shared" si="3"/>
        <v>37569.853972000004</v>
      </c>
    </row>
    <row r="27" spans="1:8" x14ac:dyDescent="0.2">
      <c r="A27" s="14">
        <v>18</v>
      </c>
      <c r="B27" s="14"/>
      <c r="C27" s="14">
        <v>524</v>
      </c>
      <c r="D27" s="15" t="s">
        <v>127</v>
      </c>
      <c r="E27" s="149">
        <v>10796</v>
      </c>
      <c r="F27" s="45">
        <v>11884</v>
      </c>
      <c r="G27" s="45">
        <f t="shared" si="3"/>
        <v>12097.912</v>
      </c>
      <c r="H27" s="45">
        <f t="shared" si="3"/>
        <v>12315.674416</v>
      </c>
    </row>
    <row r="28" spans="1:8" x14ac:dyDescent="0.2">
      <c r="A28" s="14">
        <v>19</v>
      </c>
      <c r="B28" s="38"/>
      <c r="C28" s="14">
        <v>525</v>
      </c>
      <c r="D28" s="15" t="s">
        <v>128</v>
      </c>
      <c r="E28" s="150">
        <v>91</v>
      </c>
      <c r="F28" s="45">
        <v>98</v>
      </c>
      <c r="G28" s="45">
        <f t="shared" si="3"/>
        <v>99.763999999999996</v>
      </c>
      <c r="H28" s="45">
        <f t="shared" si="3"/>
        <v>101.559752</v>
      </c>
    </row>
    <row r="29" spans="1:8" x14ac:dyDescent="0.2">
      <c r="A29" s="14">
        <v>20</v>
      </c>
      <c r="B29" s="38"/>
      <c r="C29" s="14">
        <v>527</v>
      </c>
      <c r="D29" s="15" t="s">
        <v>17</v>
      </c>
      <c r="E29" s="150">
        <v>1148</v>
      </c>
      <c r="F29" s="45">
        <v>1172</v>
      </c>
      <c r="G29" s="45">
        <f t="shared" si="3"/>
        <v>1193.096</v>
      </c>
      <c r="H29" s="45">
        <f t="shared" si="3"/>
        <v>1214.5717280000001</v>
      </c>
    </row>
    <row r="30" spans="1:8" x14ac:dyDescent="0.2">
      <c r="A30" s="14">
        <v>21</v>
      </c>
      <c r="B30" s="38"/>
      <c r="C30" s="14">
        <v>528</v>
      </c>
      <c r="D30" s="15" t="s">
        <v>129</v>
      </c>
      <c r="E30" s="150">
        <v>6</v>
      </c>
      <c r="F30" s="45">
        <v>5</v>
      </c>
      <c r="G30" s="45">
        <f t="shared" ref="G30:H30" si="4">F30*1.02</f>
        <v>5.0999999999999996</v>
      </c>
      <c r="H30" s="45">
        <f t="shared" si="4"/>
        <v>5.202</v>
      </c>
    </row>
    <row r="31" spans="1:8" x14ac:dyDescent="0.2">
      <c r="A31" s="18">
        <v>22</v>
      </c>
      <c r="B31" s="42">
        <v>53</v>
      </c>
      <c r="C31" s="164" t="s">
        <v>18</v>
      </c>
      <c r="D31" s="164"/>
      <c r="E31" s="152">
        <f>SUM(E32:E35)</f>
        <v>8</v>
      </c>
      <c r="F31" s="46">
        <f>SUM(F32:F35)</f>
        <v>8</v>
      </c>
      <c r="G31" s="46">
        <f>SUM(G32:G35)</f>
        <v>8</v>
      </c>
      <c r="H31" s="46">
        <f>SUM(H32:H35)</f>
        <v>8</v>
      </c>
    </row>
    <row r="32" spans="1:8" x14ac:dyDescent="0.2">
      <c r="A32" s="14">
        <v>23</v>
      </c>
      <c r="B32" s="14"/>
      <c r="C32" s="14">
        <v>531</v>
      </c>
      <c r="D32" s="15" t="s">
        <v>19</v>
      </c>
      <c r="E32" s="149">
        <v>0</v>
      </c>
      <c r="F32" s="45">
        <v>0</v>
      </c>
      <c r="G32" s="45">
        <v>0</v>
      </c>
      <c r="H32" s="45">
        <v>0</v>
      </c>
    </row>
    <row r="33" spans="1:8" x14ac:dyDescent="0.2">
      <c r="A33" s="14">
        <v>24</v>
      </c>
      <c r="B33" s="14"/>
      <c r="C33" s="14">
        <v>532</v>
      </c>
      <c r="D33" s="15" t="s">
        <v>20</v>
      </c>
      <c r="E33" s="149">
        <v>0</v>
      </c>
      <c r="F33" s="45">
        <v>0</v>
      </c>
      <c r="G33" s="45">
        <v>0</v>
      </c>
      <c r="H33" s="45">
        <v>0</v>
      </c>
    </row>
    <row r="34" spans="1:8" x14ac:dyDescent="0.2">
      <c r="A34" s="14">
        <v>25</v>
      </c>
      <c r="B34" s="14"/>
      <c r="C34" s="14">
        <v>538</v>
      </c>
      <c r="D34" s="15" t="s">
        <v>130</v>
      </c>
      <c r="E34" s="149">
        <v>8</v>
      </c>
      <c r="F34" s="45">
        <v>8</v>
      </c>
      <c r="G34" s="45">
        <v>8</v>
      </c>
      <c r="H34" s="45">
        <v>8</v>
      </c>
    </row>
    <row r="35" spans="1:8" x14ac:dyDescent="0.2">
      <c r="A35" s="14">
        <v>26</v>
      </c>
      <c r="B35" s="14"/>
      <c r="C35" s="14">
        <v>539</v>
      </c>
      <c r="D35" s="15" t="s">
        <v>142</v>
      </c>
      <c r="E35" s="149">
        <v>0</v>
      </c>
      <c r="F35" s="45">
        <v>0</v>
      </c>
      <c r="G35" s="45">
        <v>0</v>
      </c>
      <c r="H35" s="45">
        <v>0</v>
      </c>
    </row>
    <row r="36" spans="1:8" ht="11.1" customHeight="1" x14ac:dyDescent="0.2">
      <c r="A36" s="18">
        <v>27</v>
      </c>
      <c r="B36" s="42">
        <v>54</v>
      </c>
      <c r="C36" s="164" t="s">
        <v>21</v>
      </c>
      <c r="D36" s="164"/>
      <c r="E36" s="153">
        <f>SUM(E37:E43)</f>
        <v>93</v>
      </c>
      <c r="F36" s="46">
        <f>SUM(F37:F43)</f>
        <v>91</v>
      </c>
      <c r="G36" s="46">
        <f>SUM(G37:G43)</f>
        <v>91</v>
      </c>
      <c r="H36" s="46">
        <f>SUM(H37:H43)</f>
        <v>91</v>
      </c>
    </row>
    <row r="37" spans="1:8" x14ac:dyDescent="0.2">
      <c r="A37" s="14">
        <v>28</v>
      </c>
      <c r="B37" s="15"/>
      <c r="C37" s="14">
        <v>541</v>
      </c>
      <c r="D37" s="15" t="s">
        <v>22</v>
      </c>
      <c r="E37" s="149">
        <v>0</v>
      </c>
      <c r="F37" s="45">
        <v>0</v>
      </c>
      <c r="G37" s="45">
        <v>0</v>
      </c>
      <c r="H37" s="45"/>
    </row>
    <row r="38" spans="1:8" x14ac:dyDescent="0.2">
      <c r="A38" s="14">
        <v>29</v>
      </c>
      <c r="B38" s="15"/>
      <c r="C38" s="14">
        <v>542</v>
      </c>
      <c r="D38" s="15" t="s">
        <v>131</v>
      </c>
      <c r="E38" s="149">
        <v>0</v>
      </c>
      <c r="F38" s="45">
        <v>0</v>
      </c>
      <c r="G38" s="45">
        <v>0</v>
      </c>
      <c r="H38" s="45"/>
    </row>
    <row r="39" spans="1:8" x14ac:dyDescent="0.2">
      <c r="A39" s="14">
        <v>30</v>
      </c>
      <c r="B39" s="37"/>
      <c r="C39" s="14">
        <v>543</v>
      </c>
      <c r="D39" s="15" t="s">
        <v>143</v>
      </c>
      <c r="E39" s="149">
        <v>0</v>
      </c>
      <c r="F39" s="45">
        <v>0</v>
      </c>
      <c r="G39" s="45">
        <v>0</v>
      </c>
      <c r="H39" s="45"/>
    </row>
    <row r="40" spans="1:8" x14ac:dyDescent="0.2">
      <c r="A40" s="14">
        <v>31</v>
      </c>
      <c r="B40" s="15"/>
      <c r="C40" s="14">
        <v>544</v>
      </c>
      <c r="D40" s="15" t="s">
        <v>26</v>
      </c>
      <c r="E40" s="149">
        <v>0</v>
      </c>
      <c r="F40" s="45">
        <v>0</v>
      </c>
      <c r="G40" s="45">
        <v>0</v>
      </c>
      <c r="H40" s="45"/>
    </row>
    <row r="41" spans="1:8" x14ac:dyDescent="0.2">
      <c r="A41" s="14">
        <v>32</v>
      </c>
      <c r="B41" s="15"/>
      <c r="C41" s="14">
        <v>547</v>
      </c>
      <c r="D41" s="15" t="s">
        <v>24</v>
      </c>
      <c r="E41" s="149">
        <v>0</v>
      </c>
      <c r="F41" s="45">
        <v>0</v>
      </c>
      <c r="G41" s="45">
        <v>0</v>
      </c>
      <c r="H41" s="45"/>
    </row>
    <row r="42" spans="1:8" x14ac:dyDescent="0.2">
      <c r="A42" s="14">
        <v>33</v>
      </c>
      <c r="B42" s="37"/>
      <c r="C42" s="14">
        <v>548</v>
      </c>
      <c r="D42" s="15" t="s">
        <v>132</v>
      </c>
      <c r="E42" s="149">
        <v>0</v>
      </c>
      <c r="F42" s="45">
        <v>0</v>
      </c>
      <c r="G42" s="45">
        <v>0</v>
      </c>
      <c r="H42" s="45"/>
    </row>
    <row r="43" spans="1:8" x14ac:dyDescent="0.2">
      <c r="A43" s="14">
        <v>34</v>
      </c>
      <c r="B43" s="37"/>
      <c r="C43" s="14">
        <v>549</v>
      </c>
      <c r="D43" s="15" t="s">
        <v>133</v>
      </c>
      <c r="E43" s="149">
        <v>93</v>
      </c>
      <c r="F43" s="45">
        <v>91</v>
      </c>
      <c r="G43" s="45">
        <v>91</v>
      </c>
      <c r="H43" s="45">
        <v>91</v>
      </c>
    </row>
    <row r="44" spans="1:8" ht="11.1" customHeight="1" x14ac:dyDescent="0.2">
      <c r="A44" s="18">
        <v>35</v>
      </c>
      <c r="B44" s="42">
        <v>55</v>
      </c>
      <c r="C44" s="164" t="s">
        <v>134</v>
      </c>
      <c r="D44" s="164"/>
      <c r="E44" s="153">
        <f>SUM(E45:E52)</f>
        <v>6091</v>
      </c>
      <c r="F44" s="46">
        <f>SUM(F45:F52)</f>
        <v>4370</v>
      </c>
      <c r="G44" s="46">
        <f>SUM(G45:G52)</f>
        <v>4360.1000000000004</v>
      </c>
      <c r="H44" s="46">
        <f>SUM(H45:H52)</f>
        <v>4360.2820000000002</v>
      </c>
    </row>
    <row r="45" spans="1:8" x14ac:dyDescent="0.2">
      <c r="A45" s="14">
        <v>36</v>
      </c>
      <c r="B45" s="38"/>
      <c r="C45" s="14">
        <v>551</v>
      </c>
      <c r="D45" s="15" t="s">
        <v>66</v>
      </c>
      <c r="E45" s="149">
        <v>4185</v>
      </c>
      <c r="F45" s="45">
        <v>4165</v>
      </c>
      <c r="G45" s="45">
        <v>4151</v>
      </c>
      <c r="H45" s="45">
        <v>4147</v>
      </c>
    </row>
    <row r="46" spans="1:8" x14ac:dyDescent="0.2">
      <c r="A46" s="14">
        <v>37</v>
      </c>
      <c r="B46" s="37"/>
      <c r="C46" s="14">
        <v>552</v>
      </c>
      <c r="D46" s="15" t="s">
        <v>135</v>
      </c>
      <c r="E46" s="149">
        <v>0</v>
      </c>
      <c r="F46" s="45">
        <v>0</v>
      </c>
      <c r="G46" s="45">
        <v>0</v>
      </c>
      <c r="H46" s="45">
        <v>0</v>
      </c>
    </row>
    <row r="47" spans="1:8" x14ac:dyDescent="0.2">
      <c r="A47" s="14">
        <v>38</v>
      </c>
      <c r="B47" s="15"/>
      <c r="C47" s="14">
        <v>553</v>
      </c>
      <c r="D47" s="15" t="s">
        <v>136</v>
      </c>
      <c r="E47" s="149">
        <v>0</v>
      </c>
      <c r="F47" s="45">
        <v>0</v>
      </c>
      <c r="G47" s="45">
        <v>0</v>
      </c>
      <c r="H47" s="45">
        <v>0</v>
      </c>
    </row>
    <row r="48" spans="1:8" x14ac:dyDescent="0.2">
      <c r="A48" s="14">
        <v>39</v>
      </c>
      <c r="B48" s="15"/>
      <c r="C48" s="14">
        <v>554</v>
      </c>
      <c r="D48" s="15" t="s">
        <v>137</v>
      </c>
      <c r="E48" s="149">
        <v>0</v>
      </c>
      <c r="F48" s="45">
        <v>0</v>
      </c>
      <c r="G48" s="45">
        <v>0</v>
      </c>
      <c r="H48" s="45">
        <v>0</v>
      </c>
    </row>
    <row r="49" spans="1:8" x14ac:dyDescent="0.2">
      <c r="A49" s="14">
        <v>40</v>
      </c>
      <c r="B49" s="15"/>
      <c r="C49" s="14">
        <v>555</v>
      </c>
      <c r="D49" s="15" t="s">
        <v>138</v>
      </c>
      <c r="E49" s="149">
        <v>0</v>
      </c>
      <c r="F49" s="45">
        <v>0</v>
      </c>
      <c r="G49" s="45">
        <v>0</v>
      </c>
      <c r="H49" s="45">
        <v>0</v>
      </c>
    </row>
    <row r="50" spans="1:8" x14ac:dyDescent="0.2">
      <c r="A50" s="14">
        <v>41</v>
      </c>
      <c r="B50" s="15"/>
      <c r="C50" s="14">
        <v>556</v>
      </c>
      <c r="D50" s="15" t="s">
        <v>139</v>
      </c>
      <c r="E50" s="149">
        <v>0</v>
      </c>
      <c r="F50" s="45">
        <v>0</v>
      </c>
      <c r="G50" s="45">
        <v>0</v>
      </c>
      <c r="H50" s="45">
        <v>0</v>
      </c>
    </row>
    <row r="51" spans="1:8" x14ac:dyDescent="0.2">
      <c r="A51" s="14">
        <v>42</v>
      </c>
      <c r="B51" s="15"/>
      <c r="C51" s="14">
        <v>557</v>
      </c>
      <c r="D51" s="15" t="s">
        <v>140</v>
      </c>
      <c r="E51" s="149">
        <v>0</v>
      </c>
      <c r="F51" s="45">
        <v>0</v>
      </c>
      <c r="G51" s="45">
        <v>0</v>
      </c>
      <c r="H51" s="45">
        <v>0</v>
      </c>
    </row>
    <row r="52" spans="1:8" x14ac:dyDescent="0.2">
      <c r="A52" s="14">
        <v>43</v>
      </c>
      <c r="B52" s="15"/>
      <c r="C52" s="14">
        <v>558</v>
      </c>
      <c r="D52" s="15" t="s">
        <v>141</v>
      </c>
      <c r="E52" s="149">
        <v>1906</v>
      </c>
      <c r="F52" s="45">
        <v>205</v>
      </c>
      <c r="G52" s="45">
        <f t="shared" ref="G52:H52" si="5">F52*1.02</f>
        <v>209.1</v>
      </c>
      <c r="H52" s="45">
        <f t="shared" si="5"/>
        <v>213.28200000000001</v>
      </c>
    </row>
    <row r="53" spans="1:8" x14ac:dyDescent="0.2">
      <c r="A53" s="18">
        <v>44</v>
      </c>
      <c r="B53" s="42">
        <v>56</v>
      </c>
      <c r="C53" s="164" t="s">
        <v>144</v>
      </c>
      <c r="D53" s="164"/>
      <c r="E53" s="151">
        <f>SUM(E54:E58)</f>
        <v>0</v>
      </c>
      <c r="F53" s="23">
        <f>SUM(F54:F58)</f>
        <v>0</v>
      </c>
      <c r="G53" s="23">
        <f>SUM(G54:G58)</f>
        <v>0</v>
      </c>
      <c r="H53" s="23">
        <f>SUM(H54:H58)</f>
        <v>0</v>
      </c>
    </row>
    <row r="54" spans="1:8" x14ac:dyDescent="0.2">
      <c r="A54" s="14">
        <v>45</v>
      </c>
      <c r="B54" s="38"/>
      <c r="C54" s="14">
        <v>561</v>
      </c>
      <c r="D54" s="44" t="s">
        <v>25</v>
      </c>
      <c r="E54" s="149">
        <v>0</v>
      </c>
      <c r="F54" s="45">
        <v>0</v>
      </c>
      <c r="G54" s="45">
        <v>0</v>
      </c>
      <c r="H54" s="45">
        <v>0</v>
      </c>
    </row>
    <row r="55" spans="1:8" x14ac:dyDescent="0.2">
      <c r="A55" s="14">
        <v>46</v>
      </c>
      <c r="B55" s="38"/>
      <c r="C55" s="14">
        <v>562</v>
      </c>
      <c r="D55" s="44" t="s">
        <v>23</v>
      </c>
      <c r="E55" s="149">
        <v>0</v>
      </c>
      <c r="F55" s="45">
        <v>0</v>
      </c>
      <c r="G55" s="45">
        <v>0</v>
      </c>
      <c r="H55" s="45">
        <v>0</v>
      </c>
    </row>
    <row r="56" spans="1:8" x14ac:dyDescent="0.2">
      <c r="A56" s="14">
        <v>47</v>
      </c>
      <c r="B56" s="38"/>
      <c r="C56" s="14">
        <v>563</v>
      </c>
      <c r="D56" s="44" t="s">
        <v>145</v>
      </c>
      <c r="E56" s="149">
        <v>0</v>
      </c>
      <c r="F56" s="45">
        <v>0</v>
      </c>
      <c r="G56" s="45">
        <v>0</v>
      </c>
      <c r="H56" s="45">
        <v>0</v>
      </c>
    </row>
    <row r="57" spans="1:8" x14ac:dyDescent="0.2">
      <c r="A57" s="14">
        <v>48</v>
      </c>
      <c r="B57" s="38"/>
      <c r="C57" s="14">
        <v>564</v>
      </c>
      <c r="D57" s="44" t="s">
        <v>146</v>
      </c>
      <c r="E57" s="149">
        <v>0</v>
      </c>
      <c r="F57" s="45">
        <v>0</v>
      </c>
      <c r="G57" s="45">
        <v>0</v>
      </c>
      <c r="H57" s="45">
        <v>0</v>
      </c>
    </row>
    <row r="58" spans="1:8" x14ac:dyDescent="0.2">
      <c r="A58" s="14">
        <v>49</v>
      </c>
      <c r="B58" s="38"/>
      <c r="C58" s="14">
        <v>569</v>
      </c>
      <c r="D58" s="44" t="s">
        <v>147</v>
      </c>
      <c r="E58" s="149">
        <v>0</v>
      </c>
      <c r="F58" s="45">
        <v>0</v>
      </c>
      <c r="G58" s="45">
        <v>0</v>
      </c>
      <c r="H58" s="45">
        <v>0</v>
      </c>
    </row>
    <row r="59" spans="1:8" x14ac:dyDescent="0.2">
      <c r="A59" s="18">
        <v>50</v>
      </c>
      <c r="B59" s="42">
        <v>57</v>
      </c>
      <c r="C59" s="164" t="s">
        <v>148</v>
      </c>
      <c r="D59" s="164"/>
      <c r="E59" s="151">
        <f>SUM(E60:E62)</f>
        <v>0</v>
      </c>
      <c r="F59" s="23">
        <f>SUM(F60:F62)</f>
        <v>0</v>
      </c>
      <c r="G59" s="23">
        <f>SUM(G60:G62)</f>
        <v>0</v>
      </c>
      <c r="H59" s="23">
        <f>SUM(H60:H62)</f>
        <v>0</v>
      </c>
    </row>
    <row r="60" spans="1:8" ht="23.1" customHeight="1" x14ac:dyDescent="0.2">
      <c r="A60" s="14">
        <v>51</v>
      </c>
      <c r="B60" s="38"/>
      <c r="C60" s="14">
        <v>571</v>
      </c>
      <c r="D60" s="47" t="s">
        <v>149</v>
      </c>
      <c r="E60" s="149">
        <v>0</v>
      </c>
      <c r="F60" s="45">
        <v>0</v>
      </c>
      <c r="G60" s="45">
        <v>0</v>
      </c>
      <c r="H60" s="45">
        <v>0</v>
      </c>
    </row>
    <row r="61" spans="1:8" ht="23.1" customHeight="1" x14ac:dyDescent="0.2">
      <c r="A61" s="14">
        <v>52</v>
      </c>
      <c r="B61" s="38"/>
      <c r="C61" s="14">
        <v>572</v>
      </c>
      <c r="D61" s="47" t="s">
        <v>150</v>
      </c>
      <c r="E61" s="149">
        <v>0</v>
      </c>
      <c r="F61" s="45">
        <v>0</v>
      </c>
      <c r="G61" s="45">
        <v>0</v>
      </c>
      <c r="H61" s="45">
        <v>0</v>
      </c>
    </row>
    <row r="62" spans="1:8" ht="23.1" customHeight="1" x14ac:dyDescent="0.2">
      <c r="A62" s="14">
        <v>53</v>
      </c>
      <c r="B62" s="38"/>
      <c r="C62" s="14">
        <v>575</v>
      </c>
      <c r="D62" s="47" t="s">
        <v>151</v>
      </c>
      <c r="E62" s="149">
        <v>0</v>
      </c>
      <c r="F62" s="45">
        <v>0</v>
      </c>
      <c r="G62" s="45">
        <v>0</v>
      </c>
      <c r="H62" s="45">
        <v>0</v>
      </c>
    </row>
    <row r="63" spans="1:8" x14ac:dyDescent="0.2">
      <c r="A63" s="18">
        <v>54</v>
      </c>
      <c r="B63" s="42">
        <v>59</v>
      </c>
      <c r="C63" s="164" t="s">
        <v>27</v>
      </c>
      <c r="D63" s="164"/>
      <c r="E63" s="153">
        <f>SUM(E64:E65)</f>
        <v>45</v>
      </c>
      <c r="F63" s="153">
        <f>SUM(F64:F65)</f>
        <v>45</v>
      </c>
      <c r="G63" s="46">
        <f>SUM(G64:G65)</f>
        <v>0</v>
      </c>
      <c r="H63" s="46">
        <f>SUM(H64:H65)</f>
        <v>0</v>
      </c>
    </row>
    <row r="64" spans="1:8" x14ac:dyDescent="0.2">
      <c r="A64" s="14">
        <v>55</v>
      </c>
      <c r="B64" s="15"/>
      <c r="C64" s="14">
        <v>591</v>
      </c>
      <c r="D64" s="15" t="s">
        <v>28</v>
      </c>
      <c r="E64" s="149">
        <v>45</v>
      </c>
      <c r="F64" s="45">
        <v>45</v>
      </c>
      <c r="G64" s="45">
        <v>0</v>
      </c>
      <c r="H64" s="45">
        <v>0</v>
      </c>
    </row>
    <row r="65" spans="1:8" x14ac:dyDescent="0.2">
      <c r="A65" s="14">
        <v>56</v>
      </c>
      <c r="B65" s="15"/>
      <c r="C65" s="14">
        <v>595</v>
      </c>
      <c r="D65" s="15" t="s">
        <v>29</v>
      </c>
      <c r="E65" s="149">
        <v>0</v>
      </c>
      <c r="F65" s="45">
        <v>0</v>
      </c>
      <c r="G65" s="45">
        <v>0</v>
      </c>
      <c r="H65" s="45">
        <v>0</v>
      </c>
    </row>
    <row r="66" spans="1:8" x14ac:dyDescent="0.2">
      <c r="A66" s="40">
        <v>57</v>
      </c>
      <c r="B66" s="165" t="s">
        <v>30</v>
      </c>
      <c r="C66" s="165"/>
      <c r="D66" s="165"/>
      <c r="E66" s="154">
        <f>E67+E73+E83+E89</f>
        <v>74876</v>
      </c>
      <c r="F66" s="48">
        <f>F67+F73+F83+F89</f>
        <v>75742</v>
      </c>
      <c r="G66" s="48">
        <f>G67+G73+G83+G89</f>
        <v>73341.039999999994</v>
      </c>
      <c r="H66" s="48">
        <f>H67+H73+H83+H89</f>
        <v>74599.2408</v>
      </c>
    </row>
    <row r="67" spans="1:8" ht="11.1" customHeight="1" x14ac:dyDescent="0.2">
      <c r="A67" s="18">
        <v>58</v>
      </c>
      <c r="B67" s="42">
        <v>60</v>
      </c>
      <c r="C67" s="164" t="s">
        <v>152</v>
      </c>
      <c r="D67" s="164"/>
      <c r="E67" s="153">
        <f>SUM(E68:E72)</f>
        <v>4773</v>
      </c>
      <c r="F67" s="46">
        <f>SUM(F68:F72)</f>
        <v>2902</v>
      </c>
      <c r="G67" s="46">
        <f>SUM(G68:G72)</f>
        <v>2960.04</v>
      </c>
      <c r="H67" s="46">
        <f>SUM(H68:H72)</f>
        <v>3019.2408</v>
      </c>
    </row>
    <row r="68" spans="1:8" x14ac:dyDescent="0.2">
      <c r="A68" s="14">
        <v>59</v>
      </c>
      <c r="B68" s="15"/>
      <c r="C68" s="14">
        <v>601</v>
      </c>
      <c r="D68" s="15" t="s">
        <v>153</v>
      </c>
      <c r="E68" s="149">
        <v>0</v>
      </c>
      <c r="F68" s="45">
        <v>0</v>
      </c>
      <c r="G68" s="45"/>
      <c r="H68" s="45"/>
    </row>
    <row r="69" spans="1:8" x14ac:dyDescent="0.2">
      <c r="A69" s="14">
        <v>60</v>
      </c>
      <c r="B69" s="15"/>
      <c r="C69" s="14">
        <v>602</v>
      </c>
      <c r="D69" s="15" t="s">
        <v>154</v>
      </c>
      <c r="E69" s="149">
        <v>3065</v>
      </c>
      <c r="F69" s="45">
        <v>2902</v>
      </c>
      <c r="G69" s="45">
        <f>F69*1.02</f>
        <v>2960.04</v>
      </c>
      <c r="H69" s="45">
        <f>G69*1.02</f>
        <v>3019.2408</v>
      </c>
    </row>
    <row r="70" spans="1:8" x14ac:dyDescent="0.2">
      <c r="A70" s="14">
        <v>61</v>
      </c>
      <c r="B70" s="15"/>
      <c r="C70" s="14">
        <v>603</v>
      </c>
      <c r="D70" s="15" t="s">
        <v>155</v>
      </c>
      <c r="E70" s="149">
        <v>1708</v>
      </c>
      <c r="F70" s="45">
        <v>0</v>
      </c>
      <c r="G70" s="45"/>
      <c r="H70" s="45"/>
    </row>
    <row r="71" spans="1:8" x14ac:dyDescent="0.2">
      <c r="A71" s="14">
        <v>62</v>
      </c>
      <c r="B71" s="15"/>
      <c r="C71" s="14">
        <v>604</v>
      </c>
      <c r="D71" s="15" t="s">
        <v>156</v>
      </c>
      <c r="E71" s="149">
        <v>0</v>
      </c>
      <c r="F71" s="45">
        <v>0</v>
      </c>
      <c r="G71" s="45"/>
      <c r="H71" s="45"/>
    </row>
    <row r="72" spans="1:8" x14ac:dyDescent="0.2">
      <c r="A72" s="14">
        <v>63</v>
      </c>
      <c r="B72" s="15"/>
      <c r="C72" s="14">
        <v>609</v>
      </c>
      <c r="D72" s="15" t="s">
        <v>157</v>
      </c>
      <c r="E72" s="149">
        <v>0</v>
      </c>
      <c r="F72" s="45">
        <v>0</v>
      </c>
      <c r="G72" s="45"/>
      <c r="H72" s="45"/>
    </row>
    <row r="73" spans="1:8" ht="11.1" customHeight="1" x14ac:dyDescent="0.2">
      <c r="A73" s="18">
        <v>64</v>
      </c>
      <c r="B73" s="42">
        <v>64</v>
      </c>
      <c r="C73" s="164" t="s">
        <v>32</v>
      </c>
      <c r="D73" s="164"/>
      <c r="E73" s="153">
        <f>SUM(E74:E82)</f>
        <v>687</v>
      </c>
      <c r="F73" s="46">
        <f>SUM(F74:F82)</f>
        <v>1742</v>
      </c>
      <c r="G73" s="46">
        <f>SUM(G74:G82)</f>
        <v>1150</v>
      </c>
      <c r="H73" s="46">
        <f>SUM(H74:H82)</f>
        <v>1150</v>
      </c>
    </row>
    <row r="74" spans="1:8" x14ac:dyDescent="0.2">
      <c r="A74" s="14">
        <v>65</v>
      </c>
      <c r="B74" s="15"/>
      <c r="C74" s="14">
        <v>641</v>
      </c>
      <c r="D74" s="15" t="s">
        <v>22</v>
      </c>
      <c r="E74" s="149">
        <v>0</v>
      </c>
      <c r="F74" s="45"/>
      <c r="G74" s="45"/>
      <c r="H74" s="45"/>
    </row>
    <row r="75" spans="1:8" x14ac:dyDescent="0.2">
      <c r="A75" s="14">
        <v>66</v>
      </c>
      <c r="B75" s="15"/>
      <c r="C75" s="14">
        <v>642</v>
      </c>
      <c r="D75" s="15" t="s">
        <v>131</v>
      </c>
      <c r="E75" s="149">
        <v>0</v>
      </c>
      <c r="F75" s="45"/>
      <c r="G75" s="45"/>
      <c r="H75" s="45"/>
    </row>
    <row r="76" spans="1:8" x14ac:dyDescent="0.2">
      <c r="A76" s="14">
        <v>67</v>
      </c>
      <c r="B76" s="15"/>
      <c r="C76" s="14">
        <v>643</v>
      </c>
      <c r="D76" s="15" t="s">
        <v>158</v>
      </c>
      <c r="E76" s="149">
        <v>0</v>
      </c>
      <c r="F76" s="45"/>
      <c r="G76" s="45"/>
      <c r="H76" s="45"/>
    </row>
    <row r="77" spans="1:8" x14ac:dyDescent="0.2">
      <c r="A77" s="14">
        <v>68</v>
      </c>
      <c r="B77" s="15"/>
      <c r="C77" s="14">
        <v>644</v>
      </c>
      <c r="D77" s="15" t="s">
        <v>159</v>
      </c>
      <c r="E77" s="149">
        <v>0</v>
      </c>
      <c r="F77" s="45"/>
      <c r="G77" s="45"/>
      <c r="H77" s="45"/>
    </row>
    <row r="78" spans="1:8" ht="21.95" customHeight="1" x14ac:dyDescent="0.2">
      <c r="A78" s="14">
        <v>69</v>
      </c>
      <c r="B78" s="15"/>
      <c r="C78" s="14">
        <v>645</v>
      </c>
      <c r="D78" s="22" t="s">
        <v>160</v>
      </c>
      <c r="E78" s="149">
        <v>0</v>
      </c>
      <c r="F78" s="45"/>
      <c r="G78" s="45"/>
      <c r="H78" s="45"/>
    </row>
    <row r="79" spans="1:8" ht="21.95" customHeight="1" x14ac:dyDescent="0.2">
      <c r="A79" s="14">
        <v>70</v>
      </c>
      <c r="B79" s="15"/>
      <c r="C79" s="14">
        <v>646</v>
      </c>
      <c r="D79" s="22" t="s">
        <v>161</v>
      </c>
      <c r="E79" s="149">
        <v>5</v>
      </c>
      <c r="F79" s="45"/>
      <c r="G79" s="45"/>
      <c r="H79" s="45"/>
    </row>
    <row r="80" spans="1:8" x14ac:dyDescent="0.2">
      <c r="A80" s="14">
        <v>71</v>
      </c>
      <c r="B80" s="15"/>
      <c r="C80" s="14">
        <v>647</v>
      </c>
      <c r="D80" s="15" t="s">
        <v>162</v>
      </c>
      <c r="E80" s="149">
        <v>0</v>
      </c>
      <c r="F80" s="45"/>
      <c r="G80" s="45"/>
      <c r="H80" s="45"/>
    </row>
    <row r="81" spans="1:8" x14ac:dyDescent="0.2">
      <c r="A81" s="14">
        <v>72</v>
      </c>
      <c r="B81" s="15"/>
      <c r="C81" s="14">
        <v>648</v>
      </c>
      <c r="D81" s="15" t="s">
        <v>163</v>
      </c>
      <c r="E81" s="149">
        <v>169</v>
      </c>
      <c r="F81" s="45">
        <v>1590</v>
      </c>
      <c r="G81" s="45">
        <v>1000</v>
      </c>
      <c r="H81" s="45">
        <v>1000</v>
      </c>
    </row>
    <row r="82" spans="1:8" x14ac:dyDescent="0.2">
      <c r="A82" s="14">
        <v>73</v>
      </c>
      <c r="B82" s="15"/>
      <c r="C82" s="14">
        <v>649</v>
      </c>
      <c r="D82" s="15" t="s">
        <v>164</v>
      </c>
      <c r="E82" s="149">
        <v>513</v>
      </c>
      <c r="F82" s="45">
        <v>152</v>
      </c>
      <c r="G82" s="45">
        <v>150</v>
      </c>
      <c r="H82" s="45">
        <v>150</v>
      </c>
    </row>
    <row r="83" spans="1:8" ht="11.1" customHeight="1" x14ac:dyDescent="0.2">
      <c r="A83" s="18">
        <v>74</v>
      </c>
      <c r="B83" s="42">
        <v>66</v>
      </c>
      <c r="C83" s="164" t="s">
        <v>165</v>
      </c>
      <c r="D83" s="164"/>
      <c r="E83" s="153">
        <f>SUM(E84:E88)</f>
        <v>378</v>
      </c>
      <c r="F83" s="46">
        <f>SUM(F84:F88)</f>
        <v>300</v>
      </c>
      <c r="G83" s="46">
        <f>SUM(G84:G88)</f>
        <v>280</v>
      </c>
      <c r="H83" s="46">
        <f>SUM(H84:H88)</f>
        <v>280</v>
      </c>
    </row>
    <row r="84" spans="1:8" x14ac:dyDescent="0.2">
      <c r="A84" s="14">
        <v>75</v>
      </c>
      <c r="B84" s="15"/>
      <c r="C84" s="14">
        <v>662</v>
      </c>
      <c r="D84" s="15" t="s">
        <v>23</v>
      </c>
      <c r="E84" s="149">
        <v>378</v>
      </c>
      <c r="F84" s="45">
        <v>300</v>
      </c>
      <c r="G84" s="45">
        <v>280</v>
      </c>
      <c r="H84" s="45">
        <v>280</v>
      </c>
    </row>
    <row r="85" spans="1:8" x14ac:dyDescent="0.2">
      <c r="A85" s="14">
        <v>76</v>
      </c>
      <c r="B85" s="15"/>
      <c r="C85" s="14">
        <v>663</v>
      </c>
      <c r="D85" s="15" t="s">
        <v>166</v>
      </c>
      <c r="E85" s="149">
        <v>0</v>
      </c>
      <c r="F85" s="45">
        <v>0</v>
      </c>
      <c r="G85" s="45">
        <v>0</v>
      </c>
      <c r="H85" s="45">
        <v>0</v>
      </c>
    </row>
    <row r="86" spans="1:8" x14ac:dyDescent="0.2">
      <c r="A86" s="14">
        <v>77</v>
      </c>
      <c r="B86" s="15"/>
      <c r="C86" s="14">
        <v>664</v>
      </c>
      <c r="D86" s="15" t="s">
        <v>167</v>
      </c>
      <c r="E86" s="149">
        <v>0</v>
      </c>
      <c r="F86" s="45">
        <v>0</v>
      </c>
      <c r="G86" s="45">
        <v>0</v>
      </c>
      <c r="H86" s="45">
        <v>0</v>
      </c>
    </row>
    <row r="87" spans="1:8" x14ac:dyDescent="0.2">
      <c r="A87" s="14">
        <v>78</v>
      </c>
      <c r="B87" s="15"/>
      <c r="C87" s="14">
        <v>665</v>
      </c>
      <c r="D87" s="15" t="s">
        <v>33</v>
      </c>
      <c r="E87" s="149">
        <v>0</v>
      </c>
      <c r="F87" s="45">
        <v>0</v>
      </c>
      <c r="G87" s="45">
        <v>0</v>
      </c>
      <c r="H87" s="45">
        <v>0</v>
      </c>
    </row>
    <row r="88" spans="1:8" x14ac:dyDescent="0.2">
      <c r="A88" s="14">
        <v>79</v>
      </c>
      <c r="B88" s="15"/>
      <c r="C88" s="14">
        <v>669</v>
      </c>
      <c r="D88" s="15" t="s">
        <v>168</v>
      </c>
      <c r="E88" s="149">
        <v>0</v>
      </c>
      <c r="F88" s="45">
        <v>0</v>
      </c>
      <c r="G88" s="45">
        <v>0</v>
      </c>
      <c r="H88" s="45">
        <v>0</v>
      </c>
    </row>
    <row r="89" spans="1:8" x14ac:dyDescent="0.2">
      <c r="A89" s="18">
        <v>80</v>
      </c>
      <c r="B89" s="42">
        <v>67</v>
      </c>
      <c r="C89" s="164" t="s">
        <v>169</v>
      </c>
      <c r="D89" s="164"/>
      <c r="E89" s="153">
        <f>SUM(E90:E90)</f>
        <v>69038</v>
      </c>
      <c r="F89" s="46">
        <f>SUM(F90:F90)</f>
        <v>70798</v>
      </c>
      <c r="G89" s="46">
        <f>SUM(G90:G90)</f>
        <v>68951</v>
      </c>
      <c r="H89" s="46">
        <f>SUM(H90:H90)</f>
        <v>70150</v>
      </c>
    </row>
    <row r="90" spans="1:8" ht="21.95" customHeight="1" x14ac:dyDescent="0.2">
      <c r="A90" s="14">
        <v>81</v>
      </c>
      <c r="B90" s="15"/>
      <c r="C90" s="14">
        <v>672</v>
      </c>
      <c r="D90" s="22" t="s">
        <v>170</v>
      </c>
      <c r="E90" s="149">
        <v>69038</v>
      </c>
      <c r="F90" s="45">
        <v>70798</v>
      </c>
      <c r="G90" s="45">
        <v>68951</v>
      </c>
      <c r="H90" s="45">
        <v>70150</v>
      </c>
    </row>
    <row r="91" spans="1:8" ht="12" thickBot="1" x14ac:dyDescent="0.25">
      <c r="A91" s="40">
        <v>82</v>
      </c>
      <c r="B91" s="49" t="s">
        <v>34</v>
      </c>
      <c r="C91" s="49"/>
      <c r="D91" s="50"/>
      <c r="E91" s="155">
        <f>E66-E10</f>
        <v>790</v>
      </c>
      <c r="F91" s="48">
        <f>F66-F10</f>
        <v>0</v>
      </c>
      <c r="G91" s="48">
        <f>G66-G10</f>
        <v>-2.6000000012572855E-2</v>
      </c>
      <c r="H91" s="48">
        <f>H66-H10</f>
        <v>-1.3868000009097159E-2</v>
      </c>
    </row>
    <row r="92" spans="1:8" ht="11.1" customHeight="1" x14ac:dyDescent="0.2">
      <c r="A92" s="9"/>
      <c r="B92" s="51"/>
      <c r="C92" s="51"/>
    </row>
    <row r="93" spans="1:8" ht="11.1" customHeight="1" x14ac:dyDescent="0.2">
      <c r="A93" s="9"/>
      <c r="B93" s="51"/>
      <c r="C93" s="51"/>
    </row>
    <row r="94" spans="1:8" ht="11.1" customHeight="1" x14ac:dyDescent="0.2">
      <c r="A94" s="9"/>
      <c r="B94" s="51"/>
      <c r="C94" s="51"/>
    </row>
    <row r="95" spans="1:8" ht="11.1" customHeight="1" x14ac:dyDescent="0.2">
      <c r="A95" s="9"/>
      <c r="B95" s="51"/>
      <c r="C95" s="51"/>
    </row>
    <row r="96" spans="1:8" ht="11.1" customHeight="1" x14ac:dyDescent="0.2">
      <c r="B96" s="162" t="s">
        <v>0</v>
      </c>
      <c r="C96" s="162"/>
      <c r="D96" s="162"/>
      <c r="H96" s="7" t="s">
        <v>1</v>
      </c>
    </row>
    <row r="97" spans="1:8" ht="11.1" customHeight="1" x14ac:dyDescent="0.2">
      <c r="B97" s="162" t="s">
        <v>121</v>
      </c>
      <c r="C97" s="162"/>
      <c r="D97" s="162"/>
    </row>
    <row r="98" spans="1:8" ht="11.1" customHeight="1" x14ac:dyDescent="0.2"/>
    <row r="99" spans="1:8" ht="11.1" customHeight="1" x14ac:dyDescent="0.2">
      <c r="A99" s="161" t="s">
        <v>220</v>
      </c>
      <c r="B99" s="161"/>
      <c r="C99" s="161"/>
      <c r="D99" s="161"/>
      <c r="E99" s="161"/>
      <c r="F99" s="161"/>
      <c r="G99" s="161"/>
      <c r="H99" s="161"/>
    </row>
    <row r="100" spans="1:8" ht="3" customHeight="1" x14ac:dyDescent="0.2">
      <c r="A100" s="8"/>
      <c r="B100" s="8"/>
      <c r="C100" s="8"/>
      <c r="D100" s="8"/>
      <c r="E100" s="8"/>
      <c r="F100" s="8"/>
      <c r="G100" s="8"/>
      <c r="H100" s="8"/>
    </row>
    <row r="101" spans="1:8" ht="11.1" customHeight="1" x14ac:dyDescent="0.2">
      <c r="A101" s="167" t="str">
        <f>A7</f>
        <v>Krajská vědecká knihovna v Liberci, příspěvková organizace</v>
      </c>
      <c r="B101" s="168"/>
      <c r="C101" s="168"/>
      <c r="D101" s="168"/>
      <c r="E101" s="168"/>
      <c r="F101" s="168"/>
      <c r="G101" s="168"/>
      <c r="H101" s="169"/>
    </row>
    <row r="102" spans="1:8" ht="11.1" customHeight="1" x14ac:dyDescent="0.2">
      <c r="A102" s="8"/>
      <c r="B102" s="9"/>
      <c r="C102" s="9"/>
      <c r="D102" s="9"/>
      <c r="E102" s="9"/>
      <c r="F102" s="9"/>
      <c r="G102" s="52"/>
      <c r="H102" s="52"/>
    </row>
    <row r="103" spans="1:8" ht="11.1" customHeight="1" x14ac:dyDescent="0.2">
      <c r="A103" s="171"/>
      <c r="B103" s="171"/>
      <c r="C103" s="171"/>
      <c r="D103" s="171"/>
      <c r="E103" s="171"/>
      <c r="F103" s="171"/>
      <c r="G103" s="171"/>
      <c r="H103" s="171"/>
    </row>
    <row r="104" spans="1:8" ht="23.45" customHeight="1" x14ac:dyDescent="0.2">
      <c r="A104" s="37" t="s">
        <v>2</v>
      </c>
      <c r="B104" s="15"/>
      <c r="C104" s="38" t="s">
        <v>3</v>
      </c>
      <c r="D104" s="38" t="s">
        <v>4</v>
      </c>
      <c r="E104" s="39" t="s">
        <v>246</v>
      </c>
      <c r="F104" s="38">
        <v>2025</v>
      </c>
      <c r="G104" s="38">
        <v>2026</v>
      </c>
      <c r="H104" s="38">
        <v>2027</v>
      </c>
    </row>
    <row r="105" spans="1:8" ht="11.1" customHeight="1" x14ac:dyDescent="0.2">
      <c r="A105" s="14">
        <v>83</v>
      </c>
      <c r="B105" s="170" t="s">
        <v>171</v>
      </c>
      <c r="C105" s="170"/>
      <c r="D105" s="170"/>
      <c r="E105" s="38"/>
      <c r="F105" s="38"/>
      <c r="G105" s="38"/>
      <c r="H105" s="38"/>
    </row>
    <row r="106" spans="1:8" x14ac:dyDescent="0.2">
      <c r="A106" s="18">
        <v>84</v>
      </c>
      <c r="B106" s="19" t="s">
        <v>35</v>
      </c>
      <c r="C106" s="19"/>
      <c r="D106" s="26"/>
      <c r="E106" s="20">
        <f>E107+E108+E109+E110</f>
        <v>3426</v>
      </c>
      <c r="F106" s="20">
        <f>F107+F108+F109+F110</f>
        <v>2880</v>
      </c>
      <c r="G106" s="20">
        <f>G107+G108+G109+G110</f>
        <v>2880</v>
      </c>
      <c r="H106" s="20">
        <f>H107+H108+H109+H110</f>
        <v>2880</v>
      </c>
    </row>
    <row r="107" spans="1:8" x14ac:dyDescent="0.2">
      <c r="A107" s="14">
        <v>85</v>
      </c>
      <c r="B107" s="14" t="s">
        <v>36</v>
      </c>
      <c r="C107" s="15" t="s">
        <v>37</v>
      </c>
      <c r="D107" s="15"/>
      <c r="E107" s="16">
        <v>3426</v>
      </c>
      <c r="F107" s="16">
        <v>2880</v>
      </c>
      <c r="G107" s="16">
        <v>2880</v>
      </c>
      <c r="H107" s="16">
        <v>2880</v>
      </c>
    </row>
    <row r="108" spans="1:8" x14ac:dyDescent="0.2">
      <c r="A108" s="14">
        <v>86</v>
      </c>
      <c r="B108" s="14"/>
      <c r="C108" s="15" t="s">
        <v>38</v>
      </c>
      <c r="D108" s="15"/>
      <c r="E108" s="16"/>
      <c r="F108" s="16"/>
      <c r="G108" s="16"/>
      <c r="H108" s="16"/>
    </row>
    <row r="109" spans="1:8" x14ac:dyDescent="0.2">
      <c r="A109" s="14">
        <v>87</v>
      </c>
      <c r="B109" s="14"/>
      <c r="C109" s="15" t="s">
        <v>39</v>
      </c>
      <c r="D109" s="15"/>
      <c r="E109" s="16"/>
      <c r="F109" s="16"/>
      <c r="G109" s="16"/>
      <c r="H109" s="16"/>
    </row>
    <row r="110" spans="1:8" x14ac:dyDescent="0.2">
      <c r="A110" s="14">
        <v>88</v>
      </c>
      <c r="B110" s="14"/>
      <c r="C110" s="15" t="s">
        <v>40</v>
      </c>
      <c r="D110" s="15"/>
      <c r="E110" s="16"/>
      <c r="F110" s="16"/>
      <c r="G110" s="16"/>
      <c r="H110" s="16"/>
    </row>
    <row r="111" spans="1:8" x14ac:dyDescent="0.2">
      <c r="A111" s="18">
        <v>89</v>
      </c>
      <c r="B111" s="19" t="s">
        <v>41</v>
      </c>
      <c r="C111" s="19"/>
      <c r="D111" s="19"/>
      <c r="E111" s="20">
        <f>E112+E113+E114+E115+E116</f>
        <v>1451</v>
      </c>
      <c r="F111" s="20">
        <f>F112+F113+F114+F115+F116</f>
        <v>498</v>
      </c>
      <c r="G111" s="20">
        <f>G112+G113+G114+G115+G116</f>
        <v>0</v>
      </c>
      <c r="H111" s="20">
        <f>H112+H113+H114+H115+H116</f>
        <v>0</v>
      </c>
    </row>
    <row r="112" spans="1:8" x14ac:dyDescent="0.2">
      <c r="A112" s="14">
        <v>90</v>
      </c>
      <c r="B112" s="14" t="s">
        <v>42</v>
      </c>
      <c r="C112" s="15" t="s">
        <v>253</v>
      </c>
      <c r="D112" s="15"/>
      <c r="E112" s="16">
        <v>146</v>
      </c>
      <c r="F112" s="16">
        <v>0</v>
      </c>
      <c r="G112" s="16">
        <v>0</v>
      </c>
      <c r="H112" s="16">
        <v>0</v>
      </c>
    </row>
    <row r="113" spans="1:8" x14ac:dyDescent="0.2">
      <c r="A113" s="14">
        <v>91</v>
      </c>
      <c r="B113" s="14"/>
      <c r="C113" s="15" t="s">
        <v>44</v>
      </c>
      <c r="D113" s="15"/>
      <c r="E113" s="16">
        <v>1305</v>
      </c>
      <c r="F113" s="16">
        <v>498</v>
      </c>
      <c r="G113" s="16">
        <v>0</v>
      </c>
      <c r="H113" s="16">
        <v>0</v>
      </c>
    </row>
    <row r="114" spans="1:8" x14ac:dyDescent="0.2">
      <c r="A114" s="14">
        <v>92</v>
      </c>
      <c r="B114" s="14"/>
      <c r="C114" s="15" t="s">
        <v>45</v>
      </c>
      <c r="D114" s="15"/>
      <c r="E114" s="16">
        <v>0</v>
      </c>
      <c r="F114" s="16">
        <v>0</v>
      </c>
      <c r="G114" s="16">
        <v>0</v>
      </c>
      <c r="H114" s="16">
        <v>0</v>
      </c>
    </row>
    <row r="115" spans="1:8" x14ac:dyDescent="0.2">
      <c r="A115" s="14">
        <v>93</v>
      </c>
      <c r="B115" s="14"/>
      <c r="C115" s="15" t="s">
        <v>46</v>
      </c>
      <c r="D115" s="15"/>
      <c r="E115" s="16">
        <v>0</v>
      </c>
      <c r="F115" s="16">
        <v>0</v>
      </c>
      <c r="G115" s="16">
        <v>0</v>
      </c>
      <c r="H115" s="16">
        <v>0</v>
      </c>
    </row>
    <row r="116" spans="1:8" x14ac:dyDescent="0.2">
      <c r="A116" s="14">
        <v>94</v>
      </c>
      <c r="B116" s="14"/>
      <c r="C116" s="15" t="s">
        <v>47</v>
      </c>
      <c r="D116" s="15"/>
      <c r="E116" s="16">
        <v>0</v>
      </c>
      <c r="F116" s="16">
        <v>0</v>
      </c>
      <c r="G116" s="16">
        <v>0</v>
      </c>
      <c r="H116" s="16">
        <v>0</v>
      </c>
    </row>
    <row r="117" spans="1:8" ht="11.1" customHeight="1" x14ac:dyDescent="0.2">
      <c r="A117" s="18">
        <v>95</v>
      </c>
      <c r="B117" s="19" t="s">
        <v>48</v>
      </c>
      <c r="C117" s="19"/>
      <c r="D117" s="26"/>
      <c r="E117" s="26">
        <v>78.36</v>
      </c>
      <c r="F117" s="26">
        <v>78.5</v>
      </c>
      <c r="G117" s="26">
        <v>78.5</v>
      </c>
      <c r="H117" s="26">
        <v>78.5</v>
      </c>
    </row>
    <row r="118" spans="1:8" ht="11.1" customHeight="1" x14ac:dyDescent="0.2">
      <c r="A118" s="18">
        <v>96</v>
      </c>
      <c r="B118" s="19" t="s">
        <v>49</v>
      </c>
      <c r="C118" s="19"/>
      <c r="D118" s="26"/>
      <c r="E118" s="20">
        <v>34016</v>
      </c>
      <c r="F118" s="20">
        <v>36846</v>
      </c>
      <c r="G118" s="20">
        <v>37580</v>
      </c>
      <c r="H118" s="20">
        <v>38334</v>
      </c>
    </row>
    <row r="120" spans="1:8" x14ac:dyDescent="0.2">
      <c r="A120" s="5" t="s">
        <v>172</v>
      </c>
      <c r="D120" s="5" t="s">
        <v>252</v>
      </c>
    </row>
    <row r="121" spans="1:8" x14ac:dyDescent="0.2">
      <c r="A121" s="5" t="s">
        <v>218</v>
      </c>
      <c r="D121" s="156">
        <v>45754</v>
      </c>
    </row>
    <row r="124" spans="1:8" x14ac:dyDescent="0.2">
      <c r="A124" s="5" t="s">
        <v>219</v>
      </c>
      <c r="D124" s="5" t="s">
        <v>264</v>
      </c>
    </row>
    <row r="125" spans="1:8" x14ac:dyDescent="0.2">
      <c r="A125" s="5" t="s">
        <v>218</v>
      </c>
      <c r="D125" s="156">
        <v>45754</v>
      </c>
    </row>
    <row r="128" spans="1:8" x14ac:dyDescent="0.2">
      <c r="A128" s="5" t="s">
        <v>233</v>
      </c>
    </row>
    <row r="129" spans="1:1" x14ac:dyDescent="0.2">
      <c r="A129" s="5" t="s">
        <v>218</v>
      </c>
    </row>
  </sheetData>
  <mergeCells count="27">
    <mergeCell ref="C36:D36"/>
    <mergeCell ref="C44:D44"/>
    <mergeCell ref="C63:D63"/>
    <mergeCell ref="C53:D53"/>
    <mergeCell ref="C59:D59"/>
    <mergeCell ref="A101:H101"/>
    <mergeCell ref="C67:D67"/>
    <mergeCell ref="B66:D66"/>
    <mergeCell ref="B105:D105"/>
    <mergeCell ref="C73:D73"/>
    <mergeCell ref="C83:D83"/>
    <mergeCell ref="B96:D96"/>
    <mergeCell ref="B97:D97"/>
    <mergeCell ref="C89:D89"/>
    <mergeCell ref="A99:H99"/>
    <mergeCell ref="A103:H103"/>
    <mergeCell ref="A4:H4"/>
    <mergeCell ref="B1:D1"/>
    <mergeCell ref="B2:D2"/>
    <mergeCell ref="A8:H8"/>
    <mergeCell ref="C31:D31"/>
    <mergeCell ref="B10:D10"/>
    <mergeCell ref="A5:H5"/>
    <mergeCell ref="A7:H7"/>
    <mergeCell ref="C11:D11"/>
    <mergeCell ref="C19:D19"/>
    <mergeCell ref="C25:D25"/>
  </mergeCells>
  <phoneticPr fontId="2" type="noConversion"/>
  <pageMargins left="0.78740157480314965" right="0.78740157480314965" top="0.39370078740157483" bottom="0.39370078740157483" header="0.31496062992125984" footer="0.31496062992125984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K99"/>
  <sheetViews>
    <sheetView topLeftCell="A37" zoomScale="130" zoomScaleNormal="130" workbookViewId="0">
      <selection activeCell="K14" sqref="K14"/>
    </sheetView>
  </sheetViews>
  <sheetFormatPr defaultColWidth="9.140625" defaultRowHeight="11.25" x14ac:dyDescent="0.2"/>
  <cols>
    <col min="1" max="1" width="3.140625" style="5" customWidth="1"/>
    <col min="2" max="2" width="38.28515625" style="5" customWidth="1"/>
    <col min="3" max="3" width="12.7109375" style="5" customWidth="1"/>
    <col min="4" max="4" width="2.7109375" style="5" customWidth="1"/>
    <col min="5" max="5" width="4" style="5" hidden="1" customWidth="1"/>
    <col min="6" max="6" width="3.140625" style="5" customWidth="1"/>
    <col min="7" max="7" width="38.28515625" style="5" customWidth="1"/>
    <col min="8" max="8" width="12.7109375" style="5" customWidth="1"/>
    <col min="9" max="9" width="0" style="5" hidden="1" customWidth="1"/>
    <col min="10" max="10" width="9.28515625" style="5" customWidth="1"/>
    <col min="11" max="16384" width="9.140625" style="5"/>
  </cols>
  <sheetData>
    <row r="1" spans="1:11" x14ac:dyDescent="0.2">
      <c r="A1" s="172" t="s">
        <v>0</v>
      </c>
      <c r="B1" s="172"/>
      <c r="G1" s="7"/>
      <c r="H1" s="7" t="s">
        <v>51</v>
      </c>
      <c r="K1" s="7"/>
    </row>
    <row r="2" spans="1:11" x14ac:dyDescent="0.2">
      <c r="A2" s="172" t="s">
        <v>173</v>
      </c>
      <c r="B2" s="172"/>
      <c r="G2" s="7"/>
      <c r="H2" s="7"/>
    </row>
    <row r="3" spans="1:11" x14ac:dyDescent="0.2">
      <c r="H3" s="7"/>
    </row>
    <row r="4" spans="1:11" x14ac:dyDescent="0.2">
      <c r="B4" s="161" t="s">
        <v>224</v>
      </c>
      <c r="C4" s="161"/>
      <c r="D4" s="161"/>
      <c r="E4" s="161"/>
      <c r="F4" s="161"/>
      <c r="G4" s="161"/>
      <c r="H4" s="161"/>
    </row>
    <row r="5" spans="1:11" ht="5.25" customHeight="1" x14ac:dyDescent="0.2">
      <c r="B5" s="8"/>
      <c r="C5" s="9"/>
      <c r="D5" s="9"/>
      <c r="E5" s="9"/>
      <c r="F5" s="9"/>
      <c r="G5" s="9"/>
      <c r="H5" s="9"/>
    </row>
    <row r="6" spans="1:11" ht="17.25" customHeight="1" x14ac:dyDescent="0.2">
      <c r="A6" s="173" t="str">
        <f>'P1 - Přehled'!A7:H7</f>
        <v>Krajská vědecká knihovna v Liberci, příspěvková organizace</v>
      </c>
      <c r="B6" s="174"/>
      <c r="C6" s="174"/>
      <c r="D6" s="174"/>
      <c r="E6" s="174"/>
      <c r="F6" s="174"/>
      <c r="G6" s="174"/>
      <c r="H6" s="175"/>
    </row>
    <row r="8" spans="1:11" x14ac:dyDescent="0.2">
      <c r="A8" s="10"/>
      <c r="B8" s="11" t="s">
        <v>52</v>
      </c>
      <c r="C8" s="12" t="s">
        <v>174</v>
      </c>
      <c r="F8" s="10"/>
      <c r="G8" s="11" t="s">
        <v>67</v>
      </c>
      <c r="H8" s="13" t="s">
        <v>174</v>
      </c>
    </row>
    <row r="9" spans="1:11" x14ac:dyDescent="0.2">
      <c r="A9" s="14">
        <v>1</v>
      </c>
      <c r="B9" s="15" t="s">
        <v>53</v>
      </c>
      <c r="C9" s="16">
        <v>2902</v>
      </c>
      <c r="D9" s="17"/>
      <c r="E9" s="17"/>
      <c r="F9" s="18">
        <v>35</v>
      </c>
      <c r="G9" s="19" t="s">
        <v>175</v>
      </c>
      <c r="H9" s="20">
        <v>1165194</v>
      </c>
    </row>
    <row r="10" spans="1:11" x14ac:dyDescent="0.2">
      <c r="A10" s="14">
        <v>2</v>
      </c>
      <c r="B10" s="15" t="s">
        <v>54</v>
      </c>
      <c r="C10" s="16">
        <v>65239000</v>
      </c>
      <c r="D10" s="17"/>
      <c r="E10" s="17"/>
      <c r="F10" s="14">
        <v>36</v>
      </c>
      <c r="G10" s="21" t="s">
        <v>206</v>
      </c>
      <c r="H10" s="16">
        <v>632380</v>
      </c>
    </row>
    <row r="11" spans="1:11" x14ac:dyDescent="0.2">
      <c r="A11" s="14">
        <v>3</v>
      </c>
      <c r="B11" s="15" t="s">
        <v>55</v>
      </c>
      <c r="C11" s="16">
        <v>430000</v>
      </c>
      <c r="D11" s="17"/>
      <c r="E11" s="17"/>
      <c r="F11" s="14">
        <v>37</v>
      </c>
      <c r="G11" s="15" t="s">
        <v>176</v>
      </c>
      <c r="H11" s="16">
        <v>90000</v>
      </c>
    </row>
    <row r="12" spans="1:11" ht="15" customHeight="1" x14ac:dyDescent="0.2">
      <c r="A12" s="14">
        <v>4</v>
      </c>
      <c r="B12" s="15" t="s">
        <v>56</v>
      </c>
      <c r="C12" s="16">
        <v>90000</v>
      </c>
      <c r="D12" s="17"/>
      <c r="E12" s="17"/>
      <c r="F12" s="14">
        <v>38</v>
      </c>
      <c r="G12" s="22" t="s">
        <v>205</v>
      </c>
      <c r="H12" s="16">
        <v>0</v>
      </c>
    </row>
    <row r="13" spans="1:11" x14ac:dyDescent="0.2">
      <c r="A13" s="14">
        <v>5</v>
      </c>
      <c r="B13" s="15" t="s">
        <v>57</v>
      </c>
      <c r="C13" s="16">
        <v>0</v>
      </c>
      <c r="D13" s="17"/>
      <c r="E13" s="17"/>
      <c r="F13" s="14">
        <v>39</v>
      </c>
      <c r="G13" s="15" t="s">
        <v>198</v>
      </c>
      <c r="H13" s="16">
        <v>0</v>
      </c>
    </row>
    <row r="14" spans="1:11" x14ac:dyDescent="0.2">
      <c r="A14" s="14">
        <v>6</v>
      </c>
      <c r="B14" s="15" t="s">
        <v>177</v>
      </c>
      <c r="C14" s="16">
        <v>1500000</v>
      </c>
      <c r="D14" s="17"/>
      <c r="E14" s="17"/>
      <c r="F14" s="18">
        <v>40</v>
      </c>
      <c r="G14" s="19" t="s">
        <v>179</v>
      </c>
      <c r="H14" s="23">
        <f>SUM(H10:H13)</f>
        <v>722380</v>
      </c>
      <c r="J14" s="17"/>
    </row>
    <row r="15" spans="1:11" x14ac:dyDescent="0.2">
      <c r="A15" s="14">
        <v>7</v>
      </c>
      <c r="B15" s="15" t="s">
        <v>58</v>
      </c>
      <c r="C15" s="16">
        <v>8480098</v>
      </c>
      <c r="D15" s="17"/>
      <c r="E15" s="17"/>
      <c r="F15" s="14">
        <v>41</v>
      </c>
      <c r="G15" s="15" t="s">
        <v>180</v>
      </c>
      <c r="H15" s="16">
        <v>0</v>
      </c>
    </row>
    <row r="16" spans="1:11" x14ac:dyDescent="0.2">
      <c r="A16" s="18">
        <v>8</v>
      </c>
      <c r="B16" s="19" t="s">
        <v>178</v>
      </c>
      <c r="C16" s="23">
        <f>SUM(C9:C15)</f>
        <v>75742000</v>
      </c>
      <c r="D16" s="17"/>
      <c r="E16" s="17"/>
      <c r="F16" s="14">
        <v>42</v>
      </c>
      <c r="G16" s="15" t="s">
        <v>181</v>
      </c>
      <c r="H16" s="16">
        <v>0</v>
      </c>
    </row>
    <row r="17" spans="1:8" x14ac:dyDescent="0.2">
      <c r="A17" s="14">
        <v>9</v>
      </c>
      <c r="B17" s="15" t="s">
        <v>59</v>
      </c>
      <c r="C17" s="16">
        <v>23089473</v>
      </c>
      <c r="D17" s="17"/>
      <c r="E17" s="17"/>
      <c r="F17" s="14">
        <v>43</v>
      </c>
      <c r="G17" s="15" t="s">
        <v>182</v>
      </c>
      <c r="H17" s="16">
        <v>0</v>
      </c>
    </row>
    <row r="18" spans="1:8" x14ac:dyDescent="0.2">
      <c r="A18" s="14">
        <v>10</v>
      </c>
      <c r="B18" s="15" t="s">
        <v>16</v>
      </c>
      <c r="C18" s="24">
        <v>36253000</v>
      </c>
      <c r="D18" s="17"/>
      <c r="E18" s="17"/>
      <c r="F18" s="14">
        <v>44</v>
      </c>
      <c r="G18" s="22" t="s">
        <v>184</v>
      </c>
      <c r="H18" s="16">
        <v>0</v>
      </c>
    </row>
    <row r="19" spans="1:8" x14ac:dyDescent="0.2">
      <c r="A19" s="14">
        <v>11</v>
      </c>
      <c r="B19" s="15" t="s">
        <v>62</v>
      </c>
      <c r="C19" s="24">
        <v>11884000</v>
      </c>
      <c r="D19" s="17"/>
      <c r="E19" s="17"/>
      <c r="F19" s="14">
        <v>45</v>
      </c>
      <c r="G19" s="22" t="s">
        <v>185</v>
      </c>
      <c r="H19" s="16">
        <v>90000</v>
      </c>
    </row>
    <row r="20" spans="1:8" x14ac:dyDescent="0.2">
      <c r="A20" s="14">
        <v>12</v>
      </c>
      <c r="B20" s="15" t="s">
        <v>64</v>
      </c>
      <c r="C20" s="24">
        <v>351000</v>
      </c>
      <c r="D20" s="17"/>
      <c r="E20" s="17"/>
      <c r="F20" s="14">
        <v>46</v>
      </c>
      <c r="G20" s="25" t="s">
        <v>70</v>
      </c>
      <c r="H20" s="15"/>
    </row>
    <row r="21" spans="1:8" x14ac:dyDescent="0.2">
      <c r="A21" s="14">
        <v>13</v>
      </c>
      <c r="B21" s="15" t="s">
        <v>66</v>
      </c>
      <c r="C21" s="24">
        <v>4164527</v>
      </c>
      <c r="D21" s="17"/>
      <c r="E21" s="17"/>
      <c r="F21" s="18">
        <v>47</v>
      </c>
      <c r="G21" s="19" t="s">
        <v>188</v>
      </c>
      <c r="H21" s="23">
        <f>SUM(H15:H20)</f>
        <v>90000</v>
      </c>
    </row>
    <row r="22" spans="1:8" x14ac:dyDescent="0.2">
      <c r="A22" s="14">
        <v>14</v>
      </c>
      <c r="B22" s="22" t="s">
        <v>183</v>
      </c>
      <c r="C22" s="16"/>
      <c r="D22" s="17"/>
      <c r="E22" s="17"/>
      <c r="F22" s="18">
        <v>48</v>
      </c>
      <c r="G22" s="19" t="s">
        <v>191</v>
      </c>
      <c r="H22" s="23">
        <f>H9+H14-H21</f>
        <v>1797574</v>
      </c>
    </row>
    <row r="23" spans="1:8" x14ac:dyDescent="0.2">
      <c r="A23" s="18">
        <v>15</v>
      </c>
      <c r="B23" s="19" t="s">
        <v>186</v>
      </c>
      <c r="C23" s="23">
        <f>SUM(C17:C22)</f>
        <v>75742000</v>
      </c>
      <c r="D23" s="17"/>
      <c r="E23" s="17"/>
    </row>
    <row r="24" spans="1:8" ht="5.25" customHeight="1" x14ac:dyDescent="0.2">
      <c r="A24" s="15"/>
      <c r="B24" s="15"/>
      <c r="C24" s="16"/>
      <c r="D24" s="17"/>
      <c r="E24" s="17"/>
    </row>
    <row r="25" spans="1:8" x14ac:dyDescent="0.2">
      <c r="A25" s="26">
        <v>16</v>
      </c>
      <c r="B25" s="19" t="s">
        <v>187</v>
      </c>
      <c r="C25" s="23">
        <f>+C16-C23</f>
        <v>0</v>
      </c>
      <c r="D25" s="17"/>
      <c r="E25" s="17"/>
    </row>
    <row r="26" spans="1:8" ht="25.5" customHeight="1" x14ac:dyDescent="0.2">
      <c r="C26" s="17"/>
      <c r="D26" s="17"/>
      <c r="E26" s="17"/>
    </row>
    <row r="27" spans="1:8" x14ac:dyDescent="0.2">
      <c r="A27" s="10"/>
      <c r="B27" s="11" t="s">
        <v>189</v>
      </c>
      <c r="C27" s="12" t="s">
        <v>174</v>
      </c>
      <c r="D27" s="17"/>
      <c r="E27" s="17"/>
      <c r="F27" s="27"/>
      <c r="G27" s="28" t="s">
        <v>68</v>
      </c>
      <c r="H27" s="13" t="s">
        <v>174</v>
      </c>
    </row>
    <row r="28" spans="1:8" x14ac:dyDescent="0.2">
      <c r="A28" s="29">
        <v>17</v>
      </c>
      <c r="B28" s="23" t="s">
        <v>175</v>
      </c>
      <c r="C28" s="20">
        <v>9480732</v>
      </c>
      <c r="D28" s="17"/>
      <c r="E28" s="17"/>
      <c r="F28" s="29">
        <v>59</v>
      </c>
      <c r="G28" s="23" t="s">
        <v>175</v>
      </c>
      <c r="H28" s="20">
        <v>0</v>
      </c>
    </row>
    <row r="29" spans="1:8" x14ac:dyDescent="0.2">
      <c r="A29" s="30">
        <v>18</v>
      </c>
      <c r="B29" s="16" t="s">
        <v>190</v>
      </c>
      <c r="C29" s="16">
        <v>4164527</v>
      </c>
      <c r="D29" s="17"/>
      <c r="E29" s="17"/>
      <c r="F29" s="31">
        <v>60</v>
      </c>
      <c r="G29" s="32" t="s">
        <v>216</v>
      </c>
      <c r="H29" s="33">
        <v>158000</v>
      </c>
    </row>
    <row r="30" spans="1:8" ht="13.5" customHeight="1" x14ac:dyDescent="0.2">
      <c r="A30" s="30">
        <v>19</v>
      </c>
      <c r="B30" s="16" t="s">
        <v>192</v>
      </c>
      <c r="C30" s="16">
        <v>0</v>
      </c>
      <c r="D30" s="17"/>
      <c r="E30" s="17"/>
      <c r="F30" s="29">
        <v>61</v>
      </c>
      <c r="G30" s="23" t="s">
        <v>200</v>
      </c>
      <c r="H30" s="23">
        <f>H29</f>
        <v>158000</v>
      </c>
    </row>
    <row r="31" spans="1:8" x14ac:dyDescent="0.2">
      <c r="A31" s="30">
        <v>20</v>
      </c>
      <c r="B31" s="16" t="s">
        <v>193</v>
      </c>
      <c r="C31" s="16">
        <v>2630000</v>
      </c>
      <c r="D31" s="17"/>
      <c r="E31" s="17"/>
      <c r="F31" s="30">
        <v>62</v>
      </c>
      <c r="G31" s="16" t="s">
        <v>69</v>
      </c>
      <c r="H31" s="16">
        <v>0</v>
      </c>
    </row>
    <row r="32" spans="1:8" ht="22.5" x14ac:dyDescent="0.2">
      <c r="A32" s="30">
        <v>21</v>
      </c>
      <c r="B32" s="25" t="s">
        <v>194</v>
      </c>
      <c r="C32" s="16"/>
      <c r="D32" s="17"/>
      <c r="E32" s="17"/>
      <c r="F32" s="30">
        <v>63</v>
      </c>
      <c r="G32" s="16" t="s">
        <v>70</v>
      </c>
      <c r="H32" s="16">
        <v>0</v>
      </c>
    </row>
    <row r="33" spans="1:8" x14ac:dyDescent="0.2">
      <c r="A33" s="30">
        <v>22</v>
      </c>
      <c r="B33" s="25" t="s">
        <v>195</v>
      </c>
      <c r="C33" s="16"/>
      <c r="D33" s="17"/>
      <c r="E33" s="17"/>
      <c r="F33" s="29">
        <v>64</v>
      </c>
      <c r="G33" s="23" t="s">
        <v>188</v>
      </c>
      <c r="H33" s="34">
        <f>SUM(H31:H32)</f>
        <v>0</v>
      </c>
    </row>
    <row r="34" spans="1:8" ht="22.5" x14ac:dyDescent="0.2">
      <c r="A34" s="30">
        <v>23</v>
      </c>
      <c r="B34" s="25" t="s">
        <v>196</v>
      </c>
      <c r="C34" s="16"/>
      <c r="D34" s="17"/>
      <c r="E34" s="17"/>
      <c r="F34" s="29">
        <v>65</v>
      </c>
      <c r="G34" s="23" t="s">
        <v>191</v>
      </c>
      <c r="H34" s="23">
        <f>H28+H30-H33</f>
        <v>158000</v>
      </c>
    </row>
    <row r="35" spans="1:8" x14ac:dyDescent="0.2">
      <c r="A35" s="30">
        <v>24</v>
      </c>
      <c r="B35" s="16" t="s">
        <v>197</v>
      </c>
      <c r="C35" s="16"/>
      <c r="D35" s="17"/>
      <c r="E35" s="17"/>
    </row>
    <row r="36" spans="1:8" x14ac:dyDescent="0.2">
      <c r="A36" s="30">
        <v>25</v>
      </c>
      <c r="B36" s="25" t="s">
        <v>198</v>
      </c>
      <c r="C36" s="16"/>
      <c r="D36" s="35"/>
      <c r="E36" s="35"/>
    </row>
    <row r="37" spans="1:8" x14ac:dyDescent="0.2">
      <c r="A37" s="29">
        <v>26</v>
      </c>
      <c r="B37" s="23" t="s">
        <v>199</v>
      </c>
      <c r="C37" s="23">
        <f>SUM(C29:C36)</f>
        <v>6794527</v>
      </c>
      <c r="D37" s="35"/>
      <c r="E37" s="35"/>
    </row>
    <row r="38" spans="1:8" x14ac:dyDescent="0.2">
      <c r="A38" s="30">
        <v>27</v>
      </c>
      <c r="B38" s="16" t="s">
        <v>63</v>
      </c>
      <c r="C38" s="16">
        <v>3982300</v>
      </c>
      <c r="D38" s="35"/>
      <c r="E38" s="35"/>
    </row>
    <row r="39" spans="1:8" x14ac:dyDescent="0.2">
      <c r="A39" s="30">
        <v>28</v>
      </c>
      <c r="B39" s="16" t="s">
        <v>61</v>
      </c>
      <c r="C39" s="16"/>
      <c r="D39" s="17"/>
      <c r="E39" s="17"/>
    </row>
    <row r="40" spans="1:8" ht="14.25" customHeight="1" x14ac:dyDescent="0.2">
      <c r="A40" s="30">
        <v>29</v>
      </c>
      <c r="B40" s="16" t="s">
        <v>201</v>
      </c>
      <c r="C40" s="16">
        <v>0</v>
      </c>
      <c r="D40" s="17"/>
      <c r="E40" s="17"/>
    </row>
    <row r="41" spans="1:8" x14ac:dyDescent="0.2">
      <c r="A41" s="30">
        <v>30</v>
      </c>
      <c r="B41" s="16" t="s">
        <v>202</v>
      </c>
      <c r="C41" s="16">
        <v>2880000</v>
      </c>
      <c r="D41" s="17"/>
      <c r="E41" s="17"/>
    </row>
    <row r="42" spans="1:8" x14ac:dyDescent="0.2">
      <c r="A42" s="30">
        <v>31</v>
      </c>
      <c r="B42" s="16" t="s">
        <v>60</v>
      </c>
      <c r="C42" s="16">
        <v>1500000</v>
      </c>
      <c r="D42" s="17"/>
      <c r="E42" s="17"/>
    </row>
    <row r="43" spans="1:8" x14ac:dyDescent="0.2">
      <c r="A43" s="30">
        <v>32</v>
      </c>
      <c r="B43" s="16" t="s">
        <v>65</v>
      </c>
      <c r="C43" s="16"/>
      <c r="D43" s="35"/>
      <c r="E43" s="35"/>
    </row>
    <row r="44" spans="1:8" x14ac:dyDescent="0.2">
      <c r="A44" s="29">
        <v>33</v>
      </c>
      <c r="B44" s="23" t="s">
        <v>203</v>
      </c>
      <c r="C44" s="23">
        <f>SUM(C38:C43)</f>
        <v>8362300</v>
      </c>
      <c r="D44" s="17"/>
      <c r="E44" s="17"/>
    </row>
    <row r="45" spans="1:8" x14ac:dyDescent="0.2">
      <c r="A45" s="16"/>
      <c r="B45" s="16"/>
      <c r="C45" s="16"/>
      <c r="D45" s="17"/>
      <c r="E45" s="17"/>
    </row>
    <row r="46" spans="1:8" x14ac:dyDescent="0.2">
      <c r="A46" s="29">
        <v>34</v>
      </c>
      <c r="B46" s="23" t="s">
        <v>191</v>
      </c>
      <c r="C46" s="23">
        <f>C28+C37-C44</f>
        <v>7912959</v>
      </c>
      <c r="D46" s="17"/>
      <c r="E46" s="17"/>
    </row>
    <row r="47" spans="1:8" ht="9.9499999999999993" customHeight="1" x14ac:dyDescent="0.2"/>
    <row r="48" spans="1:8" ht="9.9499999999999993" customHeight="1" x14ac:dyDescent="0.2">
      <c r="A48" s="5" t="s">
        <v>263</v>
      </c>
    </row>
    <row r="49" spans="1:1" ht="9.9499999999999993" customHeight="1" x14ac:dyDescent="0.2">
      <c r="A49" s="5" t="s">
        <v>255</v>
      </c>
    </row>
    <row r="50" spans="1:1" ht="9.9499999999999993" customHeight="1" x14ac:dyDescent="0.2"/>
    <row r="51" spans="1:1" ht="9.9499999999999993" customHeight="1" x14ac:dyDescent="0.2"/>
    <row r="52" spans="1:1" ht="9.9499999999999993" customHeight="1" x14ac:dyDescent="0.2">
      <c r="A52" s="5" t="s">
        <v>266</v>
      </c>
    </row>
    <row r="53" spans="1:1" ht="9.9499999999999993" customHeight="1" x14ac:dyDescent="0.2">
      <c r="A53" s="5" t="s">
        <v>255</v>
      </c>
    </row>
    <row r="54" spans="1:1" ht="9.9499999999999993" customHeight="1" x14ac:dyDescent="0.2"/>
    <row r="55" spans="1:1" ht="9.9499999999999993" customHeight="1" x14ac:dyDescent="0.2"/>
    <row r="56" spans="1:1" ht="9.9499999999999993" customHeight="1" x14ac:dyDescent="0.2">
      <c r="A56" s="5" t="s">
        <v>233</v>
      </c>
    </row>
    <row r="57" spans="1:1" ht="9.9499999999999993" customHeight="1" x14ac:dyDescent="0.2">
      <c r="A57" s="5" t="s">
        <v>218</v>
      </c>
    </row>
    <row r="58" spans="1:1" ht="9.9499999999999993" customHeight="1" x14ac:dyDescent="0.2"/>
    <row r="59" spans="1:1" ht="9.9499999999999993" customHeight="1" x14ac:dyDescent="0.2"/>
    <row r="60" spans="1:1" ht="9.9499999999999993" customHeight="1" x14ac:dyDescent="0.2"/>
    <row r="61" spans="1:1" ht="9.9499999999999993" customHeight="1" x14ac:dyDescent="0.2"/>
    <row r="62" spans="1:1" ht="9.9499999999999993" customHeight="1" x14ac:dyDescent="0.2"/>
    <row r="63" spans="1:1" ht="9.9499999999999993" customHeight="1" x14ac:dyDescent="0.2"/>
    <row r="64" spans="1:1" ht="9.9499999999999993" customHeight="1" x14ac:dyDescent="0.2"/>
    <row r="65" s="5" customFormat="1" ht="9.9499999999999993" customHeight="1" x14ac:dyDescent="0.2"/>
    <row r="66" s="5" customFormat="1" ht="9.9499999999999993" customHeight="1" x14ac:dyDescent="0.2"/>
    <row r="67" s="5" customFormat="1" ht="9.9499999999999993" customHeight="1" x14ac:dyDescent="0.2"/>
    <row r="68" s="5" customFormat="1" ht="9.9499999999999993" customHeight="1" x14ac:dyDescent="0.2"/>
    <row r="99" spans="5:5" x14ac:dyDescent="0.2">
      <c r="E99" s="5" t="s">
        <v>204</v>
      </c>
    </row>
  </sheetData>
  <mergeCells count="4">
    <mergeCell ref="A1:B1"/>
    <mergeCell ref="A2:B2"/>
    <mergeCell ref="B4:H4"/>
    <mergeCell ref="A6:H6"/>
  </mergeCells>
  <pageMargins left="0.7" right="0.7" top="0.78740157499999996" bottom="0.78740157499999996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7A9FF-812A-4597-97EE-DD3521F8593D}">
  <dimension ref="A1:H59"/>
  <sheetViews>
    <sheetView topLeftCell="A18" workbookViewId="0">
      <selection activeCell="B52" sqref="B52"/>
    </sheetView>
  </sheetViews>
  <sheetFormatPr defaultRowHeight="12.75" x14ac:dyDescent="0.2"/>
  <cols>
    <col min="1" max="1" width="4.7109375" style="53" customWidth="1"/>
    <col min="2" max="2" width="3.28515625" style="53" customWidth="1"/>
    <col min="3" max="3" width="55.7109375" style="53" customWidth="1"/>
    <col min="4" max="4" width="12.85546875" style="96" customWidth="1"/>
    <col min="5" max="5" width="4" style="53" customWidth="1"/>
    <col min="6" max="255" width="8.7109375" style="53"/>
    <col min="256" max="256" width="4.7109375" style="53" customWidth="1"/>
    <col min="257" max="257" width="3.28515625" style="53" customWidth="1"/>
    <col min="258" max="258" width="55.7109375" style="53" customWidth="1"/>
    <col min="259" max="259" width="4" style="53" customWidth="1"/>
    <col min="260" max="260" width="8.7109375" style="53"/>
    <col min="261" max="261" width="4" style="53" customWidth="1"/>
    <col min="262" max="511" width="8.7109375" style="53"/>
    <col min="512" max="512" width="4.7109375" style="53" customWidth="1"/>
    <col min="513" max="513" width="3.28515625" style="53" customWidth="1"/>
    <col min="514" max="514" width="55.7109375" style="53" customWidth="1"/>
    <col min="515" max="515" width="4" style="53" customWidth="1"/>
    <col min="516" max="516" width="8.7109375" style="53"/>
    <col min="517" max="517" width="4" style="53" customWidth="1"/>
    <col min="518" max="767" width="8.7109375" style="53"/>
    <col min="768" max="768" width="4.7109375" style="53" customWidth="1"/>
    <col min="769" max="769" width="3.28515625" style="53" customWidth="1"/>
    <col min="770" max="770" width="55.7109375" style="53" customWidth="1"/>
    <col min="771" max="771" width="4" style="53" customWidth="1"/>
    <col min="772" max="772" width="8.7109375" style="53"/>
    <col min="773" max="773" width="4" style="53" customWidth="1"/>
    <col min="774" max="1023" width="8.7109375" style="53"/>
    <col min="1024" max="1024" width="4.7109375" style="53" customWidth="1"/>
    <col min="1025" max="1025" width="3.28515625" style="53" customWidth="1"/>
    <col min="1026" max="1026" width="55.7109375" style="53" customWidth="1"/>
    <col min="1027" max="1027" width="4" style="53" customWidth="1"/>
    <col min="1028" max="1028" width="8.7109375" style="53"/>
    <col min="1029" max="1029" width="4" style="53" customWidth="1"/>
    <col min="1030" max="1279" width="8.7109375" style="53"/>
    <col min="1280" max="1280" width="4.7109375" style="53" customWidth="1"/>
    <col min="1281" max="1281" width="3.28515625" style="53" customWidth="1"/>
    <col min="1282" max="1282" width="55.7109375" style="53" customWidth="1"/>
    <col min="1283" max="1283" width="4" style="53" customWidth="1"/>
    <col min="1284" max="1284" width="8.7109375" style="53"/>
    <col min="1285" max="1285" width="4" style="53" customWidth="1"/>
    <col min="1286" max="1535" width="8.7109375" style="53"/>
    <col min="1536" max="1536" width="4.7109375" style="53" customWidth="1"/>
    <col min="1537" max="1537" width="3.28515625" style="53" customWidth="1"/>
    <col min="1538" max="1538" width="55.7109375" style="53" customWidth="1"/>
    <col min="1539" max="1539" width="4" style="53" customWidth="1"/>
    <col min="1540" max="1540" width="8.7109375" style="53"/>
    <col min="1541" max="1541" width="4" style="53" customWidth="1"/>
    <col min="1542" max="1791" width="8.7109375" style="53"/>
    <col min="1792" max="1792" width="4.7109375" style="53" customWidth="1"/>
    <col min="1793" max="1793" width="3.28515625" style="53" customWidth="1"/>
    <col min="1794" max="1794" width="55.7109375" style="53" customWidth="1"/>
    <col min="1795" max="1795" width="4" style="53" customWidth="1"/>
    <col min="1796" max="1796" width="8.7109375" style="53"/>
    <col min="1797" max="1797" width="4" style="53" customWidth="1"/>
    <col min="1798" max="2047" width="8.7109375" style="53"/>
    <col min="2048" max="2048" width="4.7109375" style="53" customWidth="1"/>
    <col min="2049" max="2049" width="3.28515625" style="53" customWidth="1"/>
    <col min="2050" max="2050" width="55.7109375" style="53" customWidth="1"/>
    <col min="2051" max="2051" width="4" style="53" customWidth="1"/>
    <col min="2052" max="2052" width="8.7109375" style="53"/>
    <col min="2053" max="2053" width="4" style="53" customWidth="1"/>
    <col min="2054" max="2303" width="8.7109375" style="53"/>
    <col min="2304" max="2304" width="4.7109375" style="53" customWidth="1"/>
    <col min="2305" max="2305" width="3.28515625" style="53" customWidth="1"/>
    <col min="2306" max="2306" width="55.7109375" style="53" customWidth="1"/>
    <col min="2307" max="2307" width="4" style="53" customWidth="1"/>
    <col min="2308" max="2308" width="8.7109375" style="53"/>
    <col min="2309" max="2309" width="4" style="53" customWidth="1"/>
    <col min="2310" max="2559" width="8.7109375" style="53"/>
    <col min="2560" max="2560" width="4.7109375" style="53" customWidth="1"/>
    <col min="2561" max="2561" width="3.28515625" style="53" customWidth="1"/>
    <col min="2562" max="2562" width="55.7109375" style="53" customWidth="1"/>
    <col min="2563" max="2563" width="4" style="53" customWidth="1"/>
    <col min="2564" max="2564" width="8.7109375" style="53"/>
    <col min="2565" max="2565" width="4" style="53" customWidth="1"/>
    <col min="2566" max="2815" width="8.7109375" style="53"/>
    <col min="2816" max="2816" width="4.7109375" style="53" customWidth="1"/>
    <col min="2817" max="2817" width="3.28515625" style="53" customWidth="1"/>
    <col min="2818" max="2818" width="55.7109375" style="53" customWidth="1"/>
    <col min="2819" max="2819" width="4" style="53" customWidth="1"/>
    <col min="2820" max="2820" width="8.7109375" style="53"/>
    <col min="2821" max="2821" width="4" style="53" customWidth="1"/>
    <col min="2822" max="3071" width="8.7109375" style="53"/>
    <col min="3072" max="3072" width="4.7109375" style="53" customWidth="1"/>
    <col min="3073" max="3073" width="3.28515625" style="53" customWidth="1"/>
    <col min="3074" max="3074" width="55.7109375" style="53" customWidth="1"/>
    <col min="3075" max="3075" width="4" style="53" customWidth="1"/>
    <col min="3076" max="3076" width="8.7109375" style="53"/>
    <col min="3077" max="3077" width="4" style="53" customWidth="1"/>
    <col min="3078" max="3327" width="8.7109375" style="53"/>
    <col min="3328" max="3328" width="4.7109375" style="53" customWidth="1"/>
    <col min="3329" max="3329" width="3.28515625" style="53" customWidth="1"/>
    <col min="3330" max="3330" width="55.7109375" style="53" customWidth="1"/>
    <col min="3331" max="3331" width="4" style="53" customWidth="1"/>
    <col min="3332" max="3332" width="8.7109375" style="53"/>
    <col min="3333" max="3333" width="4" style="53" customWidth="1"/>
    <col min="3334" max="3583" width="8.7109375" style="53"/>
    <col min="3584" max="3584" width="4.7109375" style="53" customWidth="1"/>
    <col min="3585" max="3585" width="3.28515625" style="53" customWidth="1"/>
    <col min="3586" max="3586" width="55.7109375" style="53" customWidth="1"/>
    <col min="3587" max="3587" width="4" style="53" customWidth="1"/>
    <col min="3588" max="3588" width="8.7109375" style="53"/>
    <col min="3589" max="3589" width="4" style="53" customWidth="1"/>
    <col min="3590" max="3839" width="8.7109375" style="53"/>
    <col min="3840" max="3840" width="4.7109375" style="53" customWidth="1"/>
    <col min="3841" max="3841" width="3.28515625" style="53" customWidth="1"/>
    <col min="3842" max="3842" width="55.7109375" style="53" customWidth="1"/>
    <col min="3843" max="3843" width="4" style="53" customWidth="1"/>
    <col min="3844" max="3844" width="8.7109375" style="53"/>
    <col min="3845" max="3845" width="4" style="53" customWidth="1"/>
    <col min="3846" max="4095" width="8.7109375" style="53"/>
    <col min="4096" max="4096" width="4.7109375" style="53" customWidth="1"/>
    <col min="4097" max="4097" width="3.28515625" style="53" customWidth="1"/>
    <col min="4098" max="4098" width="55.7109375" style="53" customWidth="1"/>
    <col min="4099" max="4099" width="4" style="53" customWidth="1"/>
    <col min="4100" max="4100" width="8.7109375" style="53"/>
    <col min="4101" max="4101" width="4" style="53" customWidth="1"/>
    <col min="4102" max="4351" width="8.7109375" style="53"/>
    <col min="4352" max="4352" width="4.7109375" style="53" customWidth="1"/>
    <col min="4353" max="4353" width="3.28515625" style="53" customWidth="1"/>
    <col min="4354" max="4354" width="55.7109375" style="53" customWidth="1"/>
    <col min="4355" max="4355" width="4" style="53" customWidth="1"/>
    <col min="4356" max="4356" width="8.7109375" style="53"/>
    <col min="4357" max="4357" width="4" style="53" customWidth="1"/>
    <col min="4358" max="4607" width="8.7109375" style="53"/>
    <col min="4608" max="4608" width="4.7109375" style="53" customWidth="1"/>
    <col min="4609" max="4609" width="3.28515625" style="53" customWidth="1"/>
    <col min="4610" max="4610" width="55.7109375" style="53" customWidth="1"/>
    <col min="4611" max="4611" width="4" style="53" customWidth="1"/>
    <col min="4612" max="4612" width="8.7109375" style="53"/>
    <col min="4613" max="4613" width="4" style="53" customWidth="1"/>
    <col min="4614" max="4863" width="8.7109375" style="53"/>
    <col min="4864" max="4864" width="4.7109375" style="53" customWidth="1"/>
    <col min="4865" max="4865" width="3.28515625" style="53" customWidth="1"/>
    <col min="4866" max="4866" width="55.7109375" style="53" customWidth="1"/>
    <col min="4867" max="4867" width="4" style="53" customWidth="1"/>
    <col min="4868" max="4868" width="8.7109375" style="53"/>
    <col min="4869" max="4869" width="4" style="53" customWidth="1"/>
    <col min="4870" max="5119" width="8.7109375" style="53"/>
    <col min="5120" max="5120" width="4.7109375" style="53" customWidth="1"/>
    <col min="5121" max="5121" width="3.28515625" style="53" customWidth="1"/>
    <col min="5122" max="5122" width="55.7109375" style="53" customWidth="1"/>
    <col min="5123" max="5123" width="4" style="53" customWidth="1"/>
    <col min="5124" max="5124" width="8.7109375" style="53"/>
    <col min="5125" max="5125" width="4" style="53" customWidth="1"/>
    <col min="5126" max="5375" width="8.7109375" style="53"/>
    <col min="5376" max="5376" width="4.7109375" style="53" customWidth="1"/>
    <col min="5377" max="5377" width="3.28515625" style="53" customWidth="1"/>
    <col min="5378" max="5378" width="55.7109375" style="53" customWidth="1"/>
    <col min="5379" max="5379" width="4" style="53" customWidth="1"/>
    <col min="5380" max="5380" width="8.7109375" style="53"/>
    <col min="5381" max="5381" width="4" style="53" customWidth="1"/>
    <col min="5382" max="5631" width="8.7109375" style="53"/>
    <col min="5632" max="5632" width="4.7109375" style="53" customWidth="1"/>
    <col min="5633" max="5633" width="3.28515625" style="53" customWidth="1"/>
    <col min="5634" max="5634" width="55.7109375" style="53" customWidth="1"/>
    <col min="5635" max="5635" width="4" style="53" customWidth="1"/>
    <col min="5636" max="5636" width="8.7109375" style="53"/>
    <col min="5637" max="5637" width="4" style="53" customWidth="1"/>
    <col min="5638" max="5887" width="8.7109375" style="53"/>
    <col min="5888" max="5888" width="4.7109375" style="53" customWidth="1"/>
    <col min="5889" max="5889" width="3.28515625" style="53" customWidth="1"/>
    <col min="5890" max="5890" width="55.7109375" style="53" customWidth="1"/>
    <col min="5891" max="5891" width="4" style="53" customWidth="1"/>
    <col min="5892" max="5892" width="8.7109375" style="53"/>
    <col min="5893" max="5893" width="4" style="53" customWidth="1"/>
    <col min="5894" max="6143" width="8.7109375" style="53"/>
    <col min="6144" max="6144" width="4.7109375" style="53" customWidth="1"/>
    <col min="6145" max="6145" width="3.28515625" style="53" customWidth="1"/>
    <col min="6146" max="6146" width="55.7109375" style="53" customWidth="1"/>
    <col min="6147" max="6147" width="4" style="53" customWidth="1"/>
    <col min="6148" max="6148" width="8.7109375" style="53"/>
    <col min="6149" max="6149" width="4" style="53" customWidth="1"/>
    <col min="6150" max="6399" width="8.7109375" style="53"/>
    <col min="6400" max="6400" width="4.7109375" style="53" customWidth="1"/>
    <col min="6401" max="6401" width="3.28515625" style="53" customWidth="1"/>
    <col min="6402" max="6402" width="55.7109375" style="53" customWidth="1"/>
    <col min="6403" max="6403" width="4" style="53" customWidth="1"/>
    <col min="6404" max="6404" width="8.7109375" style="53"/>
    <col min="6405" max="6405" width="4" style="53" customWidth="1"/>
    <col min="6406" max="6655" width="8.7109375" style="53"/>
    <col min="6656" max="6656" width="4.7109375" style="53" customWidth="1"/>
    <col min="6657" max="6657" width="3.28515625" style="53" customWidth="1"/>
    <col min="6658" max="6658" width="55.7109375" style="53" customWidth="1"/>
    <col min="6659" max="6659" width="4" style="53" customWidth="1"/>
    <col min="6660" max="6660" width="8.7109375" style="53"/>
    <col min="6661" max="6661" width="4" style="53" customWidth="1"/>
    <col min="6662" max="6911" width="8.7109375" style="53"/>
    <col min="6912" max="6912" width="4.7109375" style="53" customWidth="1"/>
    <col min="6913" max="6913" width="3.28515625" style="53" customWidth="1"/>
    <col min="6914" max="6914" width="55.7109375" style="53" customWidth="1"/>
    <col min="6915" max="6915" width="4" style="53" customWidth="1"/>
    <col min="6916" max="6916" width="8.7109375" style="53"/>
    <col min="6917" max="6917" width="4" style="53" customWidth="1"/>
    <col min="6918" max="7167" width="8.7109375" style="53"/>
    <col min="7168" max="7168" width="4.7109375" style="53" customWidth="1"/>
    <col min="7169" max="7169" width="3.28515625" style="53" customWidth="1"/>
    <col min="7170" max="7170" width="55.7109375" style="53" customWidth="1"/>
    <col min="7171" max="7171" width="4" style="53" customWidth="1"/>
    <col min="7172" max="7172" width="8.7109375" style="53"/>
    <col min="7173" max="7173" width="4" style="53" customWidth="1"/>
    <col min="7174" max="7423" width="8.7109375" style="53"/>
    <col min="7424" max="7424" width="4.7109375" style="53" customWidth="1"/>
    <col min="7425" max="7425" width="3.28515625" style="53" customWidth="1"/>
    <col min="7426" max="7426" width="55.7109375" style="53" customWidth="1"/>
    <col min="7427" max="7427" width="4" style="53" customWidth="1"/>
    <col min="7428" max="7428" width="8.7109375" style="53"/>
    <col min="7429" max="7429" width="4" style="53" customWidth="1"/>
    <col min="7430" max="7679" width="8.7109375" style="53"/>
    <col min="7680" max="7680" width="4.7109375" style="53" customWidth="1"/>
    <col min="7681" max="7681" width="3.28515625" style="53" customWidth="1"/>
    <col min="7682" max="7682" width="55.7109375" style="53" customWidth="1"/>
    <col min="7683" max="7683" width="4" style="53" customWidth="1"/>
    <col min="7684" max="7684" width="8.7109375" style="53"/>
    <col min="7685" max="7685" width="4" style="53" customWidth="1"/>
    <col min="7686" max="7935" width="8.7109375" style="53"/>
    <col min="7936" max="7936" width="4.7109375" style="53" customWidth="1"/>
    <col min="7937" max="7937" width="3.28515625" style="53" customWidth="1"/>
    <col min="7938" max="7938" width="55.7109375" style="53" customWidth="1"/>
    <col min="7939" max="7939" width="4" style="53" customWidth="1"/>
    <col min="7940" max="7940" width="8.7109375" style="53"/>
    <col min="7941" max="7941" width="4" style="53" customWidth="1"/>
    <col min="7942" max="8191" width="8.7109375" style="53"/>
    <col min="8192" max="8192" width="4.7109375" style="53" customWidth="1"/>
    <col min="8193" max="8193" width="3.28515625" style="53" customWidth="1"/>
    <col min="8194" max="8194" width="55.7109375" style="53" customWidth="1"/>
    <col min="8195" max="8195" width="4" style="53" customWidth="1"/>
    <col min="8196" max="8196" width="8.7109375" style="53"/>
    <col min="8197" max="8197" width="4" style="53" customWidth="1"/>
    <col min="8198" max="8447" width="8.7109375" style="53"/>
    <col min="8448" max="8448" width="4.7109375" style="53" customWidth="1"/>
    <col min="8449" max="8449" width="3.28515625" style="53" customWidth="1"/>
    <col min="8450" max="8450" width="55.7109375" style="53" customWidth="1"/>
    <col min="8451" max="8451" width="4" style="53" customWidth="1"/>
    <col min="8452" max="8452" width="8.7109375" style="53"/>
    <col min="8453" max="8453" width="4" style="53" customWidth="1"/>
    <col min="8454" max="8703" width="8.7109375" style="53"/>
    <col min="8704" max="8704" width="4.7109375" style="53" customWidth="1"/>
    <col min="8705" max="8705" width="3.28515625" style="53" customWidth="1"/>
    <col min="8706" max="8706" width="55.7109375" style="53" customWidth="1"/>
    <col min="8707" max="8707" width="4" style="53" customWidth="1"/>
    <col min="8708" max="8708" width="8.7109375" style="53"/>
    <col min="8709" max="8709" width="4" style="53" customWidth="1"/>
    <col min="8710" max="8959" width="8.7109375" style="53"/>
    <col min="8960" max="8960" width="4.7109375" style="53" customWidth="1"/>
    <col min="8961" max="8961" width="3.28515625" style="53" customWidth="1"/>
    <col min="8962" max="8962" width="55.7109375" style="53" customWidth="1"/>
    <col min="8963" max="8963" width="4" style="53" customWidth="1"/>
    <col min="8964" max="8964" width="8.7109375" style="53"/>
    <col min="8965" max="8965" width="4" style="53" customWidth="1"/>
    <col min="8966" max="9215" width="8.7109375" style="53"/>
    <col min="9216" max="9216" width="4.7109375" style="53" customWidth="1"/>
    <col min="9217" max="9217" width="3.28515625" style="53" customWidth="1"/>
    <col min="9218" max="9218" width="55.7109375" style="53" customWidth="1"/>
    <col min="9219" max="9219" width="4" style="53" customWidth="1"/>
    <col min="9220" max="9220" width="8.7109375" style="53"/>
    <col min="9221" max="9221" width="4" style="53" customWidth="1"/>
    <col min="9222" max="9471" width="8.7109375" style="53"/>
    <col min="9472" max="9472" width="4.7109375" style="53" customWidth="1"/>
    <col min="9473" max="9473" width="3.28515625" style="53" customWidth="1"/>
    <col min="9474" max="9474" width="55.7109375" style="53" customWidth="1"/>
    <col min="9475" max="9475" width="4" style="53" customWidth="1"/>
    <col min="9476" max="9476" width="8.7109375" style="53"/>
    <col min="9477" max="9477" width="4" style="53" customWidth="1"/>
    <col min="9478" max="9727" width="8.7109375" style="53"/>
    <col min="9728" max="9728" width="4.7109375" style="53" customWidth="1"/>
    <col min="9729" max="9729" width="3.28515625" style="53" customWidth="1"/>
    <col min="9730" max="9730" width="55.7109375" style="53" customWidth="1"/>
    <col min="9731" max="9731" width="4" style="53" customWidth="1"/>
    <col min="9732" max="9732" width="8.7109375" style="53"/>
    <col min="9733" max="9733" width="4" style="53" customWidth="1"/>
    <col min="9734" max="9983" width="8.7109375" style="53"/>
    <col min="9984" max="9984" width="4.7109375" style="53" customWidth="1"/>
    <col min="9985" max="9985" width="3.28515625" style="53" customWidth="1"/>
    <col min="9986" max="9986" width="55.7109375" style="53" customWidth="1"/>
    <col min="9987" max="9987" width="4" style="53" customWidth="1"/>
    <col min="9988" max="9988" width="8.7109375" style="53"/>
    <col min="9989" max="9989" width="4" style="53" customWidth="1"/>
    <col min="9990" max="10239" width="8.7109375" style="53"/>
    <col min="10240" max="10240" width="4.7109375" style="53" customWidth="1"/>
    <col min="10241" max="10241" width="3.28515625" style="53" customWidth="1"/>
    <col min="10242" max="10242" width="55.7109375" style="53" customWidth="1"/>
    <col min="10243" max="10243" width="4" style="53" customWidth="1"/>
    <col min="10244" max="10244" width="8.7109375" style="53"/>
    <col min="10245" max="10245" width="4" style="53" customWidth="1"/>
    <col min="10246" max="10495" width="8.7109375" style="53"/>
    <col min="10496" max="10496" width="4.7109375" style="53" customWidth="1"/>
    <col min="10497" max="10497" width="3.28515625" style="53" customWidth="1"/>
    <col min="10498" max="10498" width="55.7109375" style="53" customWidth="1"/>
    <col min="10499" max="10499" width="4" style="53" customWidth="1"/>
    <col min="10500" max="10500" width="8.7109375" style="53"/>
    <col min="10501" max="10501" width="4" style="53" customWidth="1"/>
    <col min="10502" max="10751" width="8.7109375" style="53"/>
    <col min="10752" max="10752" width="4.7109375" style="53" customWidth="1"/>
    <col min="10753" max="10753" width="3.28515625" style="53" customWidth="1"/>
    <col min="10754" max="10754" width="55.7109375" style="53" customWidth="1"/>
    <col min="10755" max="10755" width="4" style="53" customWidth="1"/>
    <col min="10756" max="10756" width="8.7109375" style="53"/>
    <col min="10757" max="10757" width="4" style="53" customWidth="1"/>
    <col min="10758" max="11007" width="8.7109375" style="53"/>
    <col min="11008" max="11008" width="4.7109375" style="53" customWidth="1"/>
    <col min="11009" max="11009" width="3.28515625" style="53" customWidth="1"/>
    <col min="11010" max="11010" width="55.7109375" style="53" customWidth="1"/>
    <col min="11011" max="11011" width="4" style="53" customWidth="1"/>
    <col min="11012" max="11012" width="8.7109375" style="53"/>
    <col min="11013" max="11013" width="4" style="53" customWidth="1"/>
    <col min="11014" max="11263" width="8.7109375" style="53"/>
    <col min="11264" max="11264" width="4.7109375" style="53" customWidth="1"/>
    <col min="11265" max="11265" width="3.28515625" style="53" customWidth="1"/>
    <col min="11266" max="11266" width="55.7109375" style="53" customWidth="1"/>
    <col min="11267" max="11267" width="4" style="53" customWidth="1"/>
    <col min="11268" max="11268" width="8.7109375" style="53"/>
    <col min="11269" max="11269" width="4" style="53" customWidth="1"/>
    <col min="11270" max="11519" width="8.7109375" style="53"/>
    <col min="11520" max="11520" width="4.7109375" style="53" customWidth="1"/>
    <col min="11521" max="11521" width="3.28515625" style="53" customWidth="1"/>
    <col min="11522" max="11522" width="55.7109375" style="53" customWidth="1"/>
    <col min="11523" max="11523" width="4" style="53" customWidth="1"/>
    <col min="11524" max="11524" width="8.7109375" style="53"/>
    <col min="11525" max="11525" width="4" style="53" customWidth="1"/>
    <col min="11526" max="11775" width="8.7109375" style="53"/>
    <col min="11776" max="11776" width="4.7109375" style="53" customWidth="1"/>
    <col min="11777" max="11777" width="3.28515625" style="53" customWidth="1"/>
    <col min="11778" max="11778" width="55.7109375" style="53" customWidth="1"/>
    <col min="11779" max="11779" width="4" style="53" customWidth="1"/>
    <col min="11780" max="11780" width="8.7109375" style="53"/>
    <col min="11781" max="11781" width="4" style="53" customWidth="1"/>
    <col min="11782" max="12031" width="8.7109375" style="53"/>
    <col min="12032" max="12032" width="4.7109375" style="53" customWidth="1"/>
    <col min="12033" max="12033" width="3.28515625" style="53" customWidth="1"/>
    <col min="12034" max="12034" width="55.7109375" style="53" customWidth="1"/>
    <col min="12035" max="12035" width="4" style="53" customWidth="1"/>
    <col min="12036" max="12036" width="8.7109375" style="53"/>
    <col min="12037" max="12037" width="4" style="53" customWidth="1"/>
    <col min="12038" max="12287" width="8.7109375" style="53"/>
    <col min="12288" max="12288" width="4.7109375" style="53" customWidth="1"/>
    <col min="12289" max="12289" width="3.28515625" style="53" customWidth="1"/>
    <col min="12290" max="12290" width="55.7109375" style="53" customWidth="1"/>
    <col min="12291" max="12291" width="4" style="53" customWidth="1"/>
    <col min="12292" max="12292" width="8.7109375" style="53"/>
    <col min="12293" max="12293" width="4" style="53" customWidth="1"/>
    <col min="12294" max="12543" width="8.7109375" style="53"/>
    <col min="12544" max="12544" width="4.7109375" style="53" customWidth="1"/>
    <col min="12545" max="12545" width="3.28515625" style="53" customWidth="1"/>
    <col min="12546" max="12546" width="55.7109375" style="53" customWidth="1"/>
    <col min="12547" max="12547" width="4" style="53" customWidth="1"/>
    <col min="12548" max="12548" width="8.7109375" style="53"/>
    <col min="12549" max="12549" width="4" style="53" customWidth="1"/>
    <col min="12550" max="12799" width="8.7109375" style="53"/>
    <col min="12800" max="12800" width="4.7109375" style="53" customWidth="1"/>
    <col min="12801" max="12801" width="3.28515625" style="53" customWidth="1"/>
    <col min="12802" max="12802" width="55.7109375" style="53" customWidth="1"/>
    <col min="12803" max="12803" width="4" style="53" customWidth="1"/>
    <col min="12804" max="12804" width="8.7109375" style="53"/>
    <col min="12805" max="12805" width="4" style="53" customWidth="1"/>
    <col min="12806" max="13055" width="8.7109375" style="53"/>
    <col min="13056" max="13056" width="4.7109375" style="53" customWidth="1"/>
    <col min="13057" max="13057" width="3.28515625" style="53" customWidth="1"/>
    <col min="13058" max="13058" width="55.7109375" style="53" customWidth="1"/>
    <col min="13059" max="13059" width="4" style="53" customWidth="1"/>
    <col min="13060" max="13060" width="8.7109375" style="53"/>
    <col min="13061" max="13061" width="4" style="53" customWidth="1"/>
    <col min="13062" max="13311" width="8.7109375" style="53"/>
    <col min="13312" max="13312" width="4.7109375" style="53" customWidth="1"/>
    <col min="13313" max="13313" width="3.28515625" style="53" customWidth="1"/>
    <col min="13314" max="13314" width="55.7109375" style="53" customWidth="1"/>
    <col min="13315" max="13315" width="4" style="53" customWidth="1"/>
    <col min="13316" max="13316" width="8.7109375" style="53"/>
    <col min="13317" max="13317" width="4" style="53" customWidth="1"/>
    <col min="13318" max="13567" width="8.7109375" style="53"/>
    <col min="13568" max="13568" width="4.7109375" style="53" customWidth="1"/>
    <col min="13569" max="13569" width="3.28515625" style="53" customWidth="1"/>
    <col min="13570" max="13570" width="55.7109375" style="53" customWidth="1"/>
    <col min="13571" max="13571" width="4" style="53" customWidth="1"/>
    <col min="13572" max="13572" width="8.7109375" style="53"/>
    <col min="13573" max="13573" width="4" style="53" customWidth="1"/>
    <col min="13574" max="13823" width="8.7109375" style="53"/>
    <col min="13824" max="13824" width="4.7109375" style="53" customWidth="1"/>
    <col min="13825" max="13825" width="3.28515625" style="53" customWidth="1"/>
    <col min="13826" max="13826" width="55.7109375" style="53" customWidth="1"/>
    <col min="13827" max="13827" width="4" style="53" customWidth="1"/>
    <col min="13828" max="13828" width="8.7109375" style="53"/>
    <col min="13829" max="13829" width="4" style="53" customWidth="1"/>
    <col min="13830" max="14079" width="8.7109375" style="53"/>
    <col min="14080" max="14080" width="4.7109375" style="53" customWidth="1"/>
    <col min="14081" max="14081" width="3.28515625" style="53" customWidth="1"/>
    <col min="14082" max="14082" width="55.7109375" style="53" customWidth="1"/>
    <col min="14083" max="14083" width="4" style="53" customWidth="1"/>
    <col min="14084" max="14084" width="8.7109375" style="53"/>
    <col min="14085" max="14085" width="4" style="53" customWidth="1"/>
    <col min="14086" max="14335" width="8.7109375" style="53"/>
    <col min="14336" max="14336" width="4.7109375" style="53" customWidth="1"/>
    <col min="14337" max="14337" width="3.28515625" style="53" customWidth="1"/>
    <col min="14338" max="14338" width="55.7109375" style="53" customWidth="1"/>
    <col min="14339" max="14339" width="4" style="53" customWidth="1"/>
    <col min="14340" max="14340" width="8.7109375" style="53"/>
    <col min="14341" max="14341" width="4" style="53" customWidth="1"/>
    <col min="14342" max="14591" width="8.7109375" style="53"/>
    <col min="14592" max="14592" width="4.7109375" style="53" customWidth="1"/>
    <col min="14593" max="14593" width="3.28515625" style="53" customWidth="1"/>
    <col min="14594" max="14594" width="55.7109375" style="53" customWidth="1"/>
    <col min="14595" max="14595" width="4" style="53" customWidth="1"/>
    <col min="14596" max="14596" width="8.7109375" style="53"/>
    <col min="14597" max="14597" width="4" style="53" customWidth="1"/>
    <col min="14598" max="14847" width="8.7109375" style="53"/>
    <col min="14848" max="14848" width="4.7109375" style="53" customWidth="1"/>
    <col min="14849" max="14849" width="3.28515625" style="53" customWidth="1"/>
    <col min="14850" max="14850" width="55.7109375" style="53" customWidth="1"/>
    <col min="14851" max="14851" width="4" style="53" customWidth="1"/>
    <col min="14852" max="14852" width="8.7109375" style="53"/>
    <col min="14853" max="14853" width="4" style="53" customWidth="1"/>
    <col min="14854" max="15103" width="8.7109375" style="53"/>
    <col min="15104" max="15104" width="4.7109375" style="53" customWidth="1"/>
    <col min="15105" max="15105" width="3.28515625" style="53" customWidth="1"/>
    <col min="15106" max="15106" width="55.7109375" style="53" customWidth="1"/>
    <col min="15107" max="15107" width="4" style="53" customWidth="1"/>
    <col min="15108" max="15108" width="8.7109375" style="53"/>
    <col min="15109" max="15109" width="4" style="53" customWidth="1"/>
    <col min="15110" max="15359" width="8.7109375" style="53"/>
    <col min="15360" max="15360" width="4.7109375" style="53" customWidth="1"/>
    <col min="15361" max="15361" width="3.28515625" style="53" customWidth="1"/>
    <col min="15362" max="15362" width="55.7109375" style="53" customWidth="1"/>
    <col min="15363" max="15363" width="4" style="53" customWidth="1"/>
    <col min="15364" max="15364" width="8.7109375" style="53"/>
    <col min="15365" max="15365" width="4" style="53" customWidth="1"/>
    <col min="15366" max="15615" width="8.7109375" style="53"/>
    <col min="15616" max="15616" width="4.7109375" style="53" customWidth="1"/>
    <col min="15617" max="15617" width="3.28515625" style="53" customWidth="1"/>
    <col min="15618" max="15618" width="55.7109375" style="53" customWidth="1"/>
    <col min="15619" max="15619" width="4" style="53" customWidth="1"/>
    <col min="15620" max="15620" width="8.7109375" style="53"/>
    <col min="15621" max="15621" width="4" style="53" customWidth="1"/>
    <col min="15622" max="15871" width="8.7109375" style="53"/>
    <col min="15872" max="15872" width="4.7109375" style="53" customWidth="1"/>
    <col min="15873" max="15873" width="3.28515625" style="53" customWidth="1"/>
    <col min="15874" max="15874" width="55.7109375" style="53" customWidth="1"/>
    <col min="15875" max="15875" width="4" style="53" customWidth="1"/>
    <col min="15876" max="15876" width="8.7109375" style="53"/>
    <col min="15877" max="15877" width="4" style="53" customWidth="1"/>
    <col min="15878" max="16127" width="8.7109375" style="53"/>
    <col min="16128" max="16128" width="4.7109375" style="53" customWidth="1"/>
    <col min="16129" max="16129" width="3.28515625" style="53" customWidth="1"/>
    <col min="16130" max="16130" width="55.7109375" style="53" customWidth="1"/>
    <col min="16131" max="16131" width="4" style="53" customWidth="1"/>
    <col min="16132" max="16132" width="8.7109375" style="53"/>
    <col min="16133" max="16133" width="4" style="53" customWidth="1"/>
    <col min="16134" max="16384" width="8.7109375" style="53"/>
  </cols>
  <sheetData>
    <row r="1" spans="1:5" x14ac:dyDescent="0.2">
      <c r="A1" s="179" t="s">
        <v>0</v>
      </c>
      <c r="B1" s="179"/>
      <c r="C1" s="179"/>
      <c r="D1" s="163" t="s">
        <v>71</v>
      </c>
      <c r="E1" s="163"/>
    </row>
    <row r="2" spans="1:5" x14ac:dyDescent="0.2">
      <c r="A2" s="179" t="s">
        <v>207</v>
      </c>
      <c r="B2" s="179"/>
      <c r="C2" s="179"/>
      <c r="D2" s="54"/>
      <c r="E2" s="5"/>
    </row>
    <row r="3" spans="1:5" x14ac:dyDescent="0.2">
      <c r="B3" s="5"/>
      <c r="C3" s="5"/>
      <c r="D3" s="54"/>
      <c r="E3" s="5"/>
    </row>
    <row r="4" spans="1:5" x14ac:dyDescent="0.2">
      <c r="B4" s="177" t="s">
        <v>234</v>
      </c>
      <c r="C4" s="177"/>
      <c r="D4" s="177"/>
      <c r="E4" s="177"/>
    </row>
    <row r="5" spans="1:5" x14ac:dyDescent="0.2">
      <c r="B5" s="5"/>
      <c r="C5" s="5"/>
      <c r="D5" s="54"/>
      <c r="E5" s="5"/>
    </row>
    <row r="6" spans="1:5" x14ac:dyDescent="0.2">
      <c r="B6" s="180" t="s">
        <v>248</v>
      </c>
      <c r="C6" s="181"/>
      <c r="D6" s="182"/>
      <c r="E6" s="36"/>
    </row>
    <row r="7" spans="1:5" x14ac:dyDescent="0.2">
      <c r="B7" s="5"/>
      <c r="C7" s="5"/>
      <c r="D7" s="54"/>
      <c r="E7" s="5"/>
    </row>
    <row r="8" spans="1:5" x14ac:dyDescent="0.2">
      <c r="B8" s="36"/>
      <c r="C8" s="36"/>
      <c r="D8" s="36"/>
      <c r="E8" s="36"/>
    </row>
    <row r="9" spans="1:5" x14ac:dyDescent="0.2">
      <c r="B9" s="5"/>
      <c r="C9" s="5"/>
      <c r="D9" s="54"/>
      <c r="E9" s="5"/>
    </row>
    <row r="10" spans="1:5" ht="13.5" thickBot="1" x14ac:dyDescent="0.25">
      <c r="B10" s="176" t="s">
        <v>72</v>
      </c>
      <c r="C10" s="176"/>
      <c r="D10" s="54" t="s">
        <v>213</v>
      </c>
      <c r="E10" s="5"/>
    </row>
    <row r="11" spans="1:5" s="56" customFormat="1" x14ac:dyDescent="0.2">
      <c r="B11" s="57">
        <v>1</v>
      </c>
      <c r="C11" s="58" t="s">
        <v>73</v>
      </c>
      <c r="D11" s="59">
        <v>3948000</v>
      </c>
      <c r="E11" s="60"/>
    </row>
    <row r="12" spans="1:5" s="56" customFormat="1" x14ac:dyDescent="0.2">
      <c r="B12" s="61">
        <v>2</v>
      </c>
      <c r="C12" s="62" t="s">
        <v>74</v>
      </c>
      <c r="D12" s="63">
        <v>62939000</v>
      </c>
      <c r="E12" s="60"/>
    </row>
    <row r="13" spans="1:5" s="56" customFormat="1" x14ac:dyDescent="0.2">
      <c r="B13" s="61">
        <v>3</v>
      </c>
      <c r="C13" s="62" t="s">
        <v>75</v>
      </c>
      <c r="D13" s="63">
        <v>36253000</v>
      </c>
      <c r="E13" s="60"/>
    </row>
    <row r="14" spans="1:5" s="56" customFormat="1" x14ac:dyDescent="0.2">
      <c r="B14" s="61">
        <v>4</v>
      </c>
      <c r="C14" s="62" t="s">
        <v>235</v>
      </c>
      <c r="D14" s="160">
        <v>78.5</v>
      </c>
      <c r="E14" s="60"/>
    </row>
    <row r="15" spans="1:5" x14ac:dyDescent="0.2">
      <c r="B15" s="64">
        <v>5</v>
      </c>
      <c r="C15" s="65" t="s">
        <v>76</v>
      </c>
      <c r="D15" s="66">
        <v>90000</v>
      </c>
      <c r="E15" s="5"/>
    </row>
    <row r="16" spans="1:5" x14ac:dyDescent="0.2">
      <c r="B16" s="64">
        <v>6</v>
      </c>
      <c r="C16" s="67" t="s">
        <v>77</v>
      </c>
      <c r="D16" s="66">
        <v>1500000</v>
      </c>
      <c r="E16" s="5"/>
    </row>
    <row r="17" spans="2:5" x14ac:dyDescent="0.2">
      <c r="B17" s="64">
        <v>7</v>
      </c>
      <c r="C17" s="67" t="s">
        <v>78</v>
      </c>
      <c r="D17" s="66">
        <v>0</v>
      </c>
      <c r="E17" s="5"/>
    </row>
    <row r="18" spans="2:5" x14ac:dyDescent="0.2">
      <c r="B18" s="68">
        <v>8</v>
      </c>
      <c r="C18" s="69" t="s">
        <v>236</v>
      </c>
      <c r="D18" s="70">
        <v>1518000</v>
      </c>
      <c r="E18" s="5"/>
    </row>
    <row r="19" spans="2:5" x14ac:dyDescent="0.2">
      <c r="B19" s="68">
        <v>9</v>
      </c>
      <c r="C19" s="69" t="s">
        <v>237</v>
      </c>
      <c r="D19" s="70">
        <v>0</v>
      </c>
      <c r="E19" s="5"/>
    </row>
    <row r="20" spans="2:5" x14ac:dyDescent="0.2">
      <c r="B20" s="68">
        <v>10</v>
      </c>
      <c r="C20" s="69" t="s">
        <v>238</v>
      </c>
      <c r="D20" s="70">
        <v>2569000</v>
      </c>
      <c r="E20" s="5"/>
    </row>
    <row r="21" spans="2:5" x14ac:dyDescent="0.2">
      <c r="B21" s="71">
        <v>11</v>
      </c>
      <c r="C21" s="72" t="s">
        <v>79</v>
      </c>
      <c r="D21" s="73">
        <v>57000</v>
      </c>
      <c r="E21" s="5"/>
    </row>
    <row r="22" spans="2:5" ht="13.5" thickBot="1" x14ac:dyDescent="0.25">
      <c r="B22" s="74">
        <v>12</v>
      </c>
      <c r="C22" s="75" t="s">
        <v>80</v>
      </c>
      <c r="D22" s="76"/>
      <c r="E22" s="5"/>
    </row>
    <row r="23" spans="2:5" x14ac:dyDescent="0.2">
      <c r="B23" s="5"/>
      <c r="C23" s="5"/>
      <c r="D23" s="54"/>
      <c r="E23" s="5"/>
    </row>
    <row r="24" spans="2:5" ht="13.5" thickBot="1" x14ac:dyDescent="0.25">
      <c r="B24" s="176" t="s">
        <v>215</v>
      </c>
      <c r="C24" s="176"/>
      <c r="D24" s="54" t="s">
        <v>213</v>
      </c>
      <c r="E24" s="5"/>
    </row>
    <row r="25" spans="2:5" x14ac:dyDescent="0.2">
      <c r="B25" s="77">
        <v>1</v>
      </c>
      <c r="C25" s="78" t="s">
        <v>239</v>
      </c>
      <c r="D25" s="144">
        <v>2902000</v>
      </c>
      <c r="E25" s="5"/>
    </row>
    <row r="26" spans="2:5" x14ac:dyDescent="0.2">
      <c r="B26" s="71">
        <v>2</v>
      </c>
      <c r="C26" s="143" t="s">
        <v>247</v>
      </c>
      <c r="D26" s="73">
        <v>160000</v>
      </c>
      <c r="E26" s="5"/>
    </row>
    <row r="27" spans="2:5" x14ac:dyDescent="0.2">
      <c r="B27" s="71">
        <v>3</v>
      </c>
      <c r="C27" s="143"/>
      <c r="D27" s="73"/>
      <c r="E27" s="5"/>
    </row>
    <row r="28" spans="2:5" ht="13.5" thickBot="1" x14ac:dyDescent="0.25">
      <c r="B28" s="79">
        <v>4</v>
      </c>
      <c r="C28" s="80"/>
      <c r="D28" s="94"/>
      <c r="E28" s="5"/>
    </row>
    <row r="29" spans="2:5" x14ac:dyDescent="0.2">
      <c r="B29" s="5"/>
      <c r="C29" s="5"/>
      <c r="D29" s="54"/>
      <c r="E29" s="5"/>
    </row>
    <row r="30" spans="2:5" ht="13.5" thickBot="1" x14ac:dyDescent="0.25">
      <c r="B30" s="5"/>
      <c r="C30" s="55" t="s">
        <v>81</v>
      </c>
      <c r="D30" s="54" t="s">
        <v>213</v>
      </c>
      <c r="E30" s="5"/>
    </row>
    <row r="31" spans="2:5" x14ac:dyDescent="0.2">
      <c r="B31" s="77">
        <v>1</v>
      </c>
      <c r="C31" s="81" t="s">
        <v>214</v>
      </c>
      <c r="D31" s="144"/>
      <c r="E31" s="5"/>
    </row>
    <row r="32" spans="2:5" x14ac:dyDescent="0.2">
      <c r="B32" s="82">
        <v>2</v>
      </c>
      <c r="C32" s="145" t="s">
        <v>240</v>
      </c>
      <c r="D32" s="83">
        <v>2880000</v>
      </c>
      <c r="E32" s="5"/>
    </row>
    <row r="33" spans="2:8" x14ac:dyDescent="0.2">
      <c r="B33" s="71">
        <v>3</v>
      </c>
      <c r="C33" s="84" t="s">
        <v>241</v>
      </c>
      <c r="D33" s="146"/>
      <c r="E33" s="5"/>
    </row>
    <row r="34" spans="2:8" ht="13.5" thickBot="1" x14ac:dyDescent="0.25">
      <c r="B34" s="79">
        <v>4</v>
      </c>
      <c r="C34" s="85" t="s">
        <v>82</v>
      </c>
      <c r="D34" s="94"/>
      <c r="E34" s="5"/>
    </row>
    <row r="35" spans="2:8" x14ac:dyDescent="0.2">
      <c r="B35" s="5"/>
      <c r="C35" s="5"/>
      <c r="D35" s="54"/>
      <c r="E35" s="5"/>
    </row>
    <row r="36" spans="2:8" ht="13.5" thickBot="1" x14ac:dyDescent="0.25">
      <c r="B36" s="177" t="s">
        <v>83</v>
      </c>
      <c r="C36" s="166"/>
      <c r="D36" s="86" t="s">
        <v>213</v>
      </c>
      <c r="E36" s="5"/>
    </row>
    <row r="37" spans="2:8" x14ac:dyDescent="0.2">
      <c r="B37" s="87" t="s">
        <v>242</v>
      </c>
      <c r="C37" s="88" t="s">
        <v>243</v>
      </c>
      <c r="D37" s="89"/>
      <c r="E37" s="5"/>
    </row>
    <row r="38" spans="2:8" x14ac:dyDescent="0.2">
      <c r="B38" s="71">
        <v>1</v>
      </c>
      <c r="C38" s="44" t="s">
        <v>262</v>
      </c>
      <c r="D38" s="73">
        <v>300000</v>
      </c>
      <c r="E38" s="5"/>
    </row>
    <row r="39" spans="2:8" x14ac:dyDescent="0.2">
      <c r="B39" s="71">
        <v>2</v>
      </c>
      <c r="C39" s="44"/>
      <c r="D39" s="73"/>
      <c r="E39" s="5"/>
    </row>
    <row r="40" spans="2:8" x14ac:dyDescent="0.2">
      <c r="B40" s="71">
        <v>3</v>
      </c>
      <c r="C40" s="44"/>
      <c r="D40" s="73"/>
      <c r="E40" s="5"/>
    </row>
    <row r="41" spans="2:8" x14ac:dyDescent="0.2">
      <c r="B41" s="90" t="s">
        <v>244</v>
      </c>
      <c r="C41" s="91" t="s">
        <v>245</v>
      </c>
      <c r="D41" s="83"/>
      <c r="E41" s="5"/>
    </row>
    <row r="42" spans="2:8" x14ac:dyDescent="0.2">
      <c r="B42" s="71">
        <v>1</v>
      </c>
      <c r="C42" s="44"/>
      <c r="D42" s="73"/>
      <c r="E42" s="5"/>
    </row>
    <row r="43" spans="2:8" x14ac:dyDescent="0.2">
      <c r="B43" s="71">
        <v>2</v>
      </c>
      <c r="C43" s="44"/>
      <c r="D43" s="73"/>
      <c r="E43" s="5"/>
    </row>
    <row r="44" spans="2:8" ht="13.5" thickBot="1" x14ac:dyDescent="0.25">
      <c r="B44" s="92">
        <v>3</v>
      </c>
      <c r="C44" s="93"/>
      <c r="D44" s="94"/>
      <c r="E44" s="5"/>
    </row>
    <row r="45" spans="2:8" x14ac:dyDescent="0.2">
      <c r="B45" s="5"/>
      <c r="C45" s="178"/>
      <c r="D45" s="178"/>
      <c r="E45" s="178"/>
    </row>
    <row r="46" spans="2:8" x14ac:dyDescent="0.2">
      <c r="B46" s="36" t="s">
        <v>263</v>
      </c>
      <c r="C46" s="36"/>
      <c r="D46" s="54"/>
      <c r="E46" s="36"/>
      <c r="F46" s="36"/>
      <c r="G46" s="36"/>
      <c r="H46" s="36"/>
    </row>
    <row r="47" spans="2:8" x14ac:dyDescent="0.2">
      <c r="B47" s="36" t="s">
        <v>255</v>
      </c>
      <c r="C47" s="36"/>
      <c r="D47" s="54"/>
      <c r="E47" s="36"/>
      <c r="F47" s="36"/>
      <c r="G47" s="5"/>
      <c r="H47" s="5"/>
    </row>
    <row r="50" spans="2:6" s="95" customFormat="1" ht="11.25" x14ac:dyDescent="0.2">
      <c r="B50" s="95" t="s">
        <v>267</v>
      </c>
      <c r="D50" s="86"/>
    </row>
    <row r="51" spans="2:6" s="95" customFormat="1" ht="11.25" x14ac:dyDescent="0.2">
      <c r="B51" s="95" t="s">
        <v>255</v>
      </c>
      <c r="D51" s="86"/>
    </row>
    <row r="52" spans="2:6" s="95" customFormat="1" ht="11.25" x14ac:dyDescent="0.2">
      <c r="D52" s="86"/>
    </row>
    <row r="53" spans="2:6" s="95" customFormat="1" ht="11.25" x14ac:dyDescent="0.2">
      <c r="D53" s="86"/>
    </row>
    <row r="54" spans="2:6" s="95" customFormat="1" ht="11.25" x14ac:dyDescent="0.2">
      <c r="B54" s="95" t="s">
        <v>233</v>
      </c>
      <c r="D54" s="86"/>
    </row>
    <row r="55" spans="2:6" s="95" customFormat="1" ht="11.25" x14ac:dyDescent="0.2">
      <c r="B55" s="95" t="s">
        <v>218</v>
      </c>
      <c r="D55" s="86"/>
    </row>
    <row r="56" spans="2:6" x14ac:dyDescent="0.2">
      <c r="B56" s="5"/>
      <c r="C56" s="36"/>
      <c r="D56" s="54"/>
      <c r="E56" s="36"/>
      <c r="F56" s="5"/>
    </row>
    <row r="57" spans="2:6" x14ac:dyDescent="0.2">
      <c r="B57" s="5"/>
      <c r="C57" s="5"/>
      <c r="D57" s="54"/>
      <c r="E57" s="5"/>
      <c r="F57" s="5"/>
    </row>
    <row r="58" spans="2:6" x14ac:dyDescent="0.2">
      <c r="B58" s="162"/>
      <c r="C58" s="162"/>
      <c r="D58" s="162"/>
      <c r="E58" s="162"/>
    </row>
    <row r="59" spans="2:6" x14ac:dyDescent="0.2">
      <c r="B59" s="162"/>
      <c r="C59" s="162"/>
      <c r="D59" s="162"/>
      <c r="E59" s="162"/>
    </row>
  </sheetData>
  <mergeCells count="11">
    <mergeCell ref="A1:C1"/>
    <mergeCell ref="D1:E1"/>
    <mergeCell ref="A2:C2"/>
    <mergeCell ref="B4:E4"/>
    <mergeCell ref="B6:D6"/>
    <mergeCell ref="B59:E59"/>
    <mergeCell ref="B10:C10"/>
    <mergeCell ref="B24:C24"/>
    <mergeCell ref="B36:C36"/>
    <mergeCell ref="C45:E45"/>
    <mergeCell ref="B58:E58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H40"/>
  <sheetViews>
    <sheetView topLeftCell="A12" zoomScale="110" zoomScaleNormal="110" workbookViewId="0">
      <selection activeCell="A18" sqref="A18:XFD20"/>
    </sheetView>
  </sheetViews>
  <sheetFormatPr defaultColWidth="8.7109375" defaultRowHeight="12.75" x14ac:dyDescent="0.2"/>
  <cols>
    <col min="1" max="1" width="35.7109375" style="53" customWidth="1"/>
    <col min="2" max="6" width="17.7109375" style="53" customWidth="1"/>
    <col min="7" max="16384" width="8.7109375" style="53"/>
  </cols>
  <sheetData>
    <row r="1" spans="1:8" x14ac:dyDescent="0.2">
      <c r="A1" s="53" t="s">
        <v>0</v>
      </c>
      <c r="F1" s="7" t="s">
        <v>84</v>
      </c>
    </row>
    <row r="2" spans="1:8" x14ac:dyDescent="0.2">
      <c r="A2" s="53" t="s">
        <v>207</v>
      </c>
    </row>
    <row r="3" spans="1:8" x14ac:dyDescent="0.2">
      <c r="A3" s="177" t="s">
        <v>225</v>
      </c>
      <c r="B3" s="177"/>
      <c r="C3" s="177"/>
      <c r="D3" s="177"/>
      <c r="E3" s="177"/>
      <c r="F3" s="177"/>
    </row>
    <row r="4" spans="1:8" x14ac:dyDescent="0.2">
      <c r="A4" s="183" t="str">
        <f>'P1 - Přehled'!A7:H7</f>
        <v>Krajská vědecká knihovna v Liberci, příspěvková organizace</v>
      </c>
      <c r="B4" s="184"/>
      <c r="C4" s="184"/>
      <c r="D4" s="184"/>
      <c r="E4" s="184"/>
      <c r="F4" s="185"/>
    </row>
    <row r="5" spans="1:8" x14ac:dyDescent="0.2">
      <c r="F5" s="97"/>
    </row>
    <row r="6" spans="1:8" ht="13.5" thickBot="1" x14ac:dyDescent="0.25">
      <c r="A6" s="177" t="s">
        <v>117</v>
      </c>
      <c r="B6" s="177"/>
      <c r="C6" s="177"/>
      <c r="D6" s="177"/>
      <c r="E6" s="177"/>
      <c r="F6" s="177"/>
    </row>
    <row r="7" spans="1:8" ht="13.5" thickBot="1" x14ac:dyDescent="0.25">
      <c r="A7" s="98" t="s">
        <v>85</v>
      </c>
      <c r="B7" s="99" t="s">
        <v>86</v>
      </c>
      <c r="C7" s="99" t="s">
        <v>209</v>
      </c>
      <c r="D7" s="100" t="s">
        <v>208</v>
      </c>
      <c r="E7" s="8"/>
      <c r="F7" s="8"/>
      <c r="G7" s="5"/>
      <c r="H7" s="5"/>
    </row>
    <row r="8" spans="1:8" x14ac:dyDescent="0.2">
      <c r="A8" s="159" t="s">
        <v>260</v>
      </c>
      <c r="B8" s="101">
        <f>SUM(B9:B11)</f>
        <v>3500000</v>
      </c>
      <c r="C8" s="101">
        <f>SUM(C9:C11)</f>
        <v>1500000</v>
      </c>
      <c r="D8" s="101">
        <f>SUM(D9:D11)</f>
        <v>2000000</v>
      </c>
      <c r="E8" s="162" t="s">
        <v>87</v>
      </c>
      <c r="F8" s="162"/>
      <c r="G8" s="5"/>
    </row>
    <row r="9" spans="1:8" x14ac:dyDescent="0.2">
      <c r="A9" s="103" t="s">
        <v>256</v>
      </c>
      <c r="B9" s="16">
        <v>2673499</v>
      </c>
      <c r="C9" s="16">
        <v>673499</v>
      </c>
      <c r="D9" s="104">
        <v>2000000</v>
      </c>
      <c r="E9" s="162" t="s">
        <v>88</v>
      </c>
      <c r="F9" s="162"/>
      <c r="G9" s="5"/>
    </row>
    <row r="10" spans="1:8" x14ac:dyDescent="0.2">
      <c r="A10" s="103" t="s">
        <v>257</v>
      </c>
      <c r="B10" s="16">
        <v>400000</v>
      </c>
      <c r="C10" s="16">
        <v>400000</v>
      </c>
      <c r="D10" s="104"/>
      <c r="E10" s="162" t="s">
        <v>89</v>
      </c>
      <c r="F10" s="162"/>
      <c r="G10" s="5"/>
    </row>
    <row r="11" spans="1:8" ht="13.5" thickBot="1" x14ac:dyDescent="0.25">
      <c r="A11" s="105" t="s">
        <v>259</v>
      </c>
      <c r="B11" s="106">
        <v>426501</v>
      </c>
      <c r="C11" s="106">
        <v>426501</v>
      </c>
      <c r="D11" s="107"/>
      <c r="E11" s="5"/>
      <c r="F11" s="5"/>
      <c r="G11" s="5"/>
    </row>
    <row r="12" spans="1:8" x14ac:dyDescent="0.2">
      <c r="A12" s="5"/>
      <c r="B12" s="5"/>
      <c r="C12" s="5"/>
      <c r="D12" s="5"/>
      <c r="E12" s="5"/>
      <c r="F12" s="5"/>
      <c r="G12" s="5"/>
    </row>
    <row r="13" spans="1:8" ht="13.5" thickBot="1" x14ac:dyDescent="0.25">
      <c r="A13" s="177" t="s">
        <v>90</v>
      </c>
      <c r="B13" s="177"/>
      <c r="C13" s="177"/>
      <c r="D13" s="177"/>
      <c r="E13" s="177"/>
      <c r="F13" s="177"/>
      <c r="G13" s="5"/>
    </row>
    <row r="14" spans="1:8" ht="13.5" thickBot="1" x14ac:dyDescent="0.25">
      <c r="A14" s="98" t="s">
        <v>85</v>
      </c>
      <c r="B14" s="99" t="s">
        <v>86</v>
      </c>
      <c r="C14" s="99" t="s">
        <v>209</v>
      </c>
      <c r="D14" s="99" t="s">
        <v>91</v>
      </c>
      <c r="E14" s="100" t="s">
        <v>92</v>
      </c>
      <c r="F14" s="5"/>
    </row>
    <row r="15" spans="1:8" x14ac:dyDescent="0.2">
      <c r="A15" s="108" t="s">
        <v>93</v>
      </c>
      <c r="B15" s="109">
        <f>SUM(B16:B20)</f>
        <v>0</v>
      </c>
      <c r="C15" s="109">
        <f>SUM(C16:C20)</f>
        <v>0</v>
      </c>
      <c r="D15" s="109">
        <f>SUM(D16:D20)</f>
        <v>0</v>
      </c>
      <c r="E15" s="158"/>
      <c r="F15" s="5"/>
    </row>
    <row r="16" spans="1:8" x14ac:dyDescent="0.2">
      <c r="A16" s="110"/>
      <c r="B16" s="101"/>
      <c r="C16" s="101"/>
      <c r="D16" s="101"/>
      <c r="E16" s="102"/>
      <c r="F16" s="5"/>
    </row>
    <row r="17" spans="1:7" x14ac:dyDescent="0.2">
      <c r="A17" s="110"/>
      <c r="B17" s="101"/>
      <c r="C17" s="101"/>
      <c r="D17" s="101"/>
      <c r="E17" s="102"/>
      <c r="F17" s="5"/>
    </row>
    <row r="18" spans="1:7" x14ac:dyDescent="0.2">
      <c r="A18" s="110"/>
      <c r="B18" s="101"/>
      <c r="C18" s="101"/>
      <c r="D18" s="101"/>
      <c r="E18" s="102"/>
      <c r="F18" s="5"/>
    </row>
    <row r="19" spans="1:7" x14ac:dyDescent="0.2">
      <c r="A19" s="110"/>
      <c r="B19" s="101"/>
      <c r="C19" s="101"/>
      <c r="D19" s="101"/>
      <c r="E19" s="102"/>
      <c r="F19" s="5"/>
    </row>
    <row r="20" spans="1:7" x14ac:dyDescent="0.2">
      <c r="A20" s="110"/>
      <c r="B20" s="101"/>
      <c r="C20" s="101"/>
      <c r="D20" s="101"/>
      <c r="E20" s="102"/>
      <c r="F20" s="5"/>
    </row>
    <row r="21" spans="1:7" x14ac:dyDescent="0.2">
      <c r="A21" s="111" t="s">
        <v>94</v>
      </c>
      <c r="B21" s="112">
        <f>SUM(B22:B26)</f>
        <v>3982300</v>
      </c>
      <c r="C21" s="112">
        <f>SUM(C22:C26)</f>
        <v>3430000</v>
      </c>
      <c r="D21" s="16"/>
      <c r="E21" s="104"/>
      <c r="F21" s="5"/>
    </row>
    <row r="22" spans="1:7" x14ac:dyDescent="0.2">
      <c r="A22" s="110" t="s">
        <v>258</v>
      </c>
      <c r="B22" s="101">
        <v>3182300</v>
      </c>
      <c r="C22" s="101">
        <v>2630000</v>
      </c>
      <c r="D22" s="101">
        <v>552300</v>
      </c>
      <c r="E22" s="104"/>
      <c r="F22" s="5"/>
    </row>
    <row r="23" spans="1:7" x14ac:dyDescent="0.2">
      <c r="A23" s="110" t="s">
        <v>261</v>
      </c>
      <c r="B23" s="101">
        <v>800000</v>
      </c>
      <c r="C23" s="101">
        <v>800000</v>
      </c>
      <c r="D23" s="101"/>
      <c r="E23" s="104"/>
      <c r="F23" s="5"/>
    </row>
    <row r="24" spans="1:7" x14ac:dyDescent="0.2">
      <c r="A24" s="113"/>
      <c r="B24" s="16"/>
      <c r="C24" s="16"/>
      <c r="D24" s="16"/>
      <c r="E24" s="104"/>
      <c r="F24" s="5"/>
    </row>
    <row r="25" spans="1:7" x14ac:dyDescent="0.2">
      <c r="A25" s="110"/>
      <c r="B25" s="16"/>
      <c r="C25" s="16"/>
      <c r="D25" s="16"/>
      <c r="E25" s="104"/>
      <c r="F25" s="5"/>
    </row>
    <row r="26" spans="1:7" x14ac:dyDescent="0.2">
      <c r="A26" s="111" t="s">
        <v>95</v>
      </c>
      <c r="B26" s="16"/>
      <c r="C26" s="16"/>
      <c r="D26" s="16"/>
      <c r="E26" s="104"/>
      <c r="F26" s="5"/>
    </row>
    <row r="27" spans="1:7" ht="13.5" thickBot="1" x14ac:dyDescent="0.25">
      <c r="A27" s="105"/>
      <c r="B27" s="106"/>
      <c r="C27" s="106"/>
      <c r="D27" s="106"/>
      <c r="E27" s="107"/>
      <c r="F27" s="5"/>
    </row>
    <row r="28" spans="1:7" x14ac:dyDescent="0.2">
      <c r="A28" s="5"/>
      <c r="B28" s="5"/>
      <c r="C28" s="5"/>
      <c r="D28" s="5"/>
      <c r="E28" s="5"/>
      <c r="F28" s="5"/>
      <c r="G28" s="5"/>
    </row>
    <row r="29" spans="1:7" s="95" customFormat="1" ht="11.25" x14ac:dyDescent="0.2">
      <c r="A29" s="95" t="s">
        <v>254</v>
      </c>
    </row>
    <row r="30" spans="1:7" s="95" customFormat="1" ht="11.25" x14ac:dyDescent="0.2">
      <c r="A30" s="95" t="s">
        <v>255</v>
      </c>
    </row>
    <row r="31" spans="1:7" s="95" customFormat="1" ht="11.25" x14ac:dyDescent="0.2"/>
    <row r="32" spans="1:7" s="95" customFormat="1" ht="11.25" x14ac:dyDescent="0.2"/>
    <row r="33" spans="1:1" s="95" customFormat="1" ht="11.25" x14ac:dyDescent="0.2">
      <c r="A33" s="95" t="s">
        <v>266</v>
      </c>
    </row>
    <row r="34" spans="1:1" s="95" customFormat="1" ht="11.25" x14ac:dyDescent="0.2">
      <c r="A34" s="95" t="s">
        <v>255</v>
      </c>
    </row>
    <row r="35" spans="1:1" s="95" customFormat="1" ht="11.25" x14ac:dyDescent="0.2"/>
    <row r="36" spans="1:1" s="95" customFormat="1" ht="11.25" x14ac:dyDescent="0.2"/>
    <row r="37" spans="1:1" s="95" customFormat="1" ht="11.25" x14ac:dyDescent="0.2">
      <c r="A37" s="95" t="s">
        <v>233</v>
      </c>
    </row>
    <row r="38" spans="1:1" s="95" customFormat="1" ht="11.25" x14ac:dyDescent="0.2">
      <c r="A38" s="95" t="s">
        <v>226</v>
      </c>
    </row>
    <row r="39" spans="1:1" s="95" customFormat="1" ht="11.25" x14ac:dyDescent="0.2"/>
    <row r="40" spans="1:1" s="95" customFormat="1" ht="11.25" x14ac:dyDescent="0.2"/>
  </sheetData>
  <mergeCells count="7">
    <mergeCell ref="A6:F6"/>
    <mergeCell ref="A13:F13"/>
    <mergeCell ref="A3:F3"/>
    <mergeCell ref="E8:F8"/>
    <mergeCell ref="E9:F9"/>
    <mergeCell ref="E10:F10"/>
    <mergeCell ref="A4:F4"/>
  </mergeCells>
  <phoneticPr fontId="2" type="noConversion"/>
  <pageMargins left="0.78740157480314965" right="0.78740157480314965" top="0.98425196850393704" bottom="0.39370078740157483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N54"/>
  <sheetViews>
    <sheetView tabSelected="1" topLeftCell="A19" zoomScale="130" zoomScaleNormal="130" workbookViewId="0">
      <selection activeCell="C50" sqref="C50"/>
    </sheetView>
  </sheetViews>
  <sheetFormatPr defaultColWidth="9.140625" defaultRowHeight="11.25" x14ac:dyDescent="0.2"/>
  <cols>
    <col min="1" max="1" width="3.7109375" style="114" customWidth="1"/>
    <col min="2" max="2" width="9.140625" style="114"/>
    <col min="3" max="3" width="12.140625" style="114" customWidth="1"/>
    <col min="4" max="4" width="9.140625" style="114"/>
    <col min="5" max="5" width="5.85546875" style="114" customWidth="1"/>
    <col min="6" max="6" width="11.7109375" style="114" customWidth="1"/>
    <col min="7" max="7" width="8.85546875" style="114" customWidth="1"/>
    <col min="8" max="8" width="10" style="114" customWidth="1"/>
    <col min="9" max="9" width="13.7109375" style="114" customWidth="1"/>
    <col min="10" max="10" width="12.5703125" style="114" customWidth="1"/>
    <col min="11" max="11" width="8.85546875" style="114" customWidth="1"/>
    <col min="12" max="12" width="10" style="114" customWidth="1"/>
    <col min="13" max="13" width="11.42578125" style="114" customWidth="1"/>
    <col min="14" max="14" width="13.42578125" style="114" customWidth="1"/>
    <col min="15" max="16384" width="9.140625" style="114"/>
  </cols>
  <sheetData>
    <row r="1" spans="1:14" x14ac:dyDescent="0.2">
      <c r="B1" s="195" t="s">
        <v>0</v>
      </c>
      <c r="C1" s="195"/>
      <c r="D1" s="195"/>
      <c r="E1" s="195"/>
      <c r="F1" s="195" t="s">
        <v>250</v>
      </c>
      <c r="G1" s="195"/>
      <c r="H1" s="195"/>
      <c r="I1" s="195"/>
      <c r="J1" s="195"/>
      <c r="K1" s="195"/>
      <c r="L1" s="195"/>
      <c r="M1" s="195"/>
      <c r="N1" s="195"/>
    </row>
    <row r="2" spans="1:14" x14ac:dyDescent="0.2">
      <c r="B2" s="195" t="s">
        <v>173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</row>
    <row r="3" spans="1:14" x14ac:dyDescent="0.2">
      <c r="A3" s="210" t="s">
        <v>227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</row>
    <row r="4" spans="1:14" ht="7.5" customHeight="1" x14ac:dyDescent="0.2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1:14" x14ac:dyDescent="0.2">
      <c r="A5" s="211" t="s">
        <v>249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3"/>
    </row>
    <row r="7" spans="1:14" ht="7.5" customHeight="1" thickBot="1" x14ac:dyDescent="0.25"/>
    <row r="8" spans="1:14" ht="12" thickBot="1" x14ac:dyDescent="0.25">
      <c r="A8" s="214" t="s">
        <v>96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6"/>
    </row>
    <row r="9" spans="1:14" ht="13.5" customHeight="1" x14ac:dyDescent="0.2">
      <c r="A9" s="199" t="s">
        <v>97</v>
      </c>
      <c r="B9" s="200"/>
      <c r="C9" s="200"/>
      <c r="D9" s="205" t="s">
        <v>98</v>
      </c>
      <c r="E9" s="205"/>
      <c r="F9" s="208" t="s">
        <v>99</v>
      </c>
      <c r="G9" s="217" t="s">
        <v>100</v>
      </c>
      <c r="H9" s="218"/>
      <c r="I9" s="218"/>
      <c r="J9" s="219"/>
      <c r="K9" s="208" t="s">
        <v>101</v>
      </c>
      <c r="L9" s="208"/>
      <c r="M9" s="208"/>
      <c r="N9" s="196" t="s">
        <v>102</v>
      </c>
    </row>
    <row r="10" spans="1:14" ht="18" customHeight="1" x14ac:dyDescent="0.2">
      <c r="A10" s="201"/>
      <c r="B10" s="202"/>
      <c r="C10" s="202"/>
      <c r="D10" s="194"/>
      <c r="E10" s="194"/>
      <c r="F10" s="206"/>
      <c r="G10" s="206" t="s">
        <v>103</v>
      </c>
      <c r="H10" s="206" t="s">
        <v>104</v>
      </c>
      <c r="I10" s="206" t="s">
        <v>105</v>
      </c>
      <c r="J10" s="207" t="s">
        <v>118</v>
      </c>
      <c r="K10" s="206" t="s">
        <v>103</v>
      </c>
      <c r="L10" s="206" t="s">
        <v>104</v>
      </c>
      <c r="M10" s="206" t="s">
        <v>105</v>
      </c>
      <c r="N10" s="197"/>
    </row>
    <row r="11" spans="1:14" ht="36.75" customHeight="1" thickBot="1" x14ac:dyDescent="0.25">
      <c r="A11" s="203"/>
      <c r="B11" s="204"/>
      <c r="C11" s="204"/>
      <c r="D11" s="193"/>
      <c r="E11" s="193"/>
      <c r="F11" s="207"/>
      <c r="G11" s="207"/>
      <c r="H11" s="207"/>
      <c r="I11" s="207"/>
      <c r="J11" s="209"/>
      <c r="K11" s="207"/>
      <c r="L11" s="207"/>
      <c r="M11" s="207"/>
      <c r="N11" s="198"/>
    </row>
    <row r="12" spans="1:14" ht="12" thickBot="1" x14ac:dyDescent="0.25">
      <c r="A12" s="116">
        <v>1</v>
      </c>
      <c r="B12" s="234" t="s">
        <v>106</v>
      </c>
      <c r="C12" s="235"/>
      <c r="D12" s="228">
        <f>SUM(D13:E19)</f>
        <v>47330310</v>
      </c>
      <c r="E12" s="228"/>
      <c r="F12" s="117">
        <f>SUM(F13:F19)</f>
        <v>37209895</v>
      </c>
      <c r="G12" s="118"/>
      <c r="H12" s="118"/>
      <c r="I12" s="117">
        <f>SUM(I13:I19)</f>
        <v>1230191</v>
      </c>
      <c r="J12" s="117">
        <f>SUM(J13:J19)</f>
        <v>1067556</v>
      </c>
      <c r="K12" s="118"/>
      <c r="L12" s="118"/>
      <c r="M12" s="117">
        <f>SUM(M13:M19)</f>
        <v>0</v>
      </c>
      <c r="N12" s="117">
        <f>SUM(N13:N19)</f>
        <v>8890224</v>
      </c>
    </row>
    <row r="13" spans="1:14" x14ac:dyDescent="0.2">
      <c r="A13" s="119">
        <v>2</v>
      </c>
      <c r="B13" s="192" t="s">
        <v>107</v>
      </c>
      <c r="C13" s="192"/>
      <c r="D13" s="229">
        <v>6418528</v>
      </c>
      <c r="E13" s="229"/>
      <c r="F13" s="120">
        <v>3797031</v>
      </c>
      <c r="G13" s="121"/>
      <c r="H13" s="121"/>
      <c r="I13" s="120">
        <v>604734</v>
      </c>
      <c r="J13" s="120">
        <v>604735</v>
      </c>
      <c r="K13" s="121"/>
      <c r="L13" s="121"/>
      <c r="M13" s="120"/>
      <c r="N13" s="122">
        <f>D13-F13-I13</f>
        <v>2016763</v>
      </c>
    </row>
    <row r="14" spans="1:14" x14ac:dyDescent="0.2">
      <c r="A14" s="119">
        <v>3</v>
      </c>
      <c r="B14" s="194" t="s">
        <v>108</v>
      </c>
      <c r="C14" s="194"/>
      <c r="D14" s="230">
        <v>5586623</v>
      </c>
      <c r="E14" s="230"/>
      <c r="F14" s="123">
        <v>4087340</v>
      </c>
      <c r="G14" s="124"/>
      <c r="H14" s="124"/>
      <c r="I14" s="123">
        <v>229665</v>
      </c>
      <c r="J14" s="123">
        <v>210597</v>
      </c>
      <c r="K14" s="124"/>
      <c r="L14" s="124"/>
      <c r="M14" s="123"/>
      <c r="N14" s="122">
        <f t="shared" ref="N14:N19" si="0">D14-F14-I14</f>
        <v>1269618</v>
      </c>
    </row>
    <row r="15" spans="1:14" x14ac:dyDescent="0.2">
      <c r="A15" s="119">
        <v>4</v>
      </c>
      <c r="B15" s="193" t="s">
        <v>109</v>
      </c>
      <c r="C15" s="193"/>
      <c r="D15" s="245">
        <v>1799974</v>
      </c>
      <c r="E15" s="245"/>
      <c r="F15" s="126">
        <v>1186318</v>
      </c>
      <c r="G15" s="127"/>
      <c r="H15" s="127"/>
      <c r="I15" s="126">
        <v>58812</v>
      </c>
      <c r="J15" s="126">
        <v>1536</v>
      </c>
      <c r="K15" s="127"/>
      <c r="L15" s="127"/>
      <c r="M15" s="126"/>
      <c r="N15" s="122">
        <f t="shared" si="0"/>
        <v>554844</v>
      </c>
    </row>
    <row r="16" spans="1:14" x14ac:dyDescent="0.2">
      <c r="A16" s="119">
        <v>5</v>
      </c>
      <c r="B16" s="193" t="s">
        <v>111</v>
      </c>
      <c r="C16" s="193"/>
      <c r="D16" s="236">
        <v>30822937</v>
      </c>
      <c r="E16" s="237"/>
      <c r="F16" s="123">
        <v>27171415</v>
      </c>
      <c r="G16" s="124"/>
      <c r="H16" s="124"/>
      <c r="I16" s="123">
        <v>172977</v>
      </c>
      <c r="J16" s="123">
        <v>169665</v>
      </c>
      <c r="K16" s="124"/>
      <c r="L16" s="124"/>
      <c r="M16" s="123"/>
      <c r="N16" s="122">
        <f t="shared" si="0"/>
        <v>3478545</v>
      </c>
    </row>
    <row r="17" spans="1:14" x14ac:dyDescent="0.2">
      <c r="A17" s="119">
        <v>6</v>
      </c>
      <c r="B17" s="193" t="s">
        <v>112</v>
      </c>
      <c r="C17" s="193"/>
      <c r="D17" s="236">
        <v>1329775</v>
      </c>
      <c r="E17" s="237"/>
      <c r="F17" s="123">
        <v>107928</v>
      </c>
      <c r="G17" s="124"/>
      <c r="H17" s="124"/>
      <c r="I17" s="123">
        <v>43752</v>
      </c>
      <c r="J17" s="123">
        <v>9096</v>
      </c>
      <c r="K17" s="124"/>
      <c r="L17" s="124"/>
      <c r="M17" s="123"/>
      <c r="N17" s="122">
        <f t="shared" si="0"/>
        <v>1178095</v>
      </c>
    </row>
    <row r="18" spans="1:14" ht="12" thickBot="1" x14ac:dyDescent="0.25">
      <c r="A18" s="119">
        <v>7</v>
      </c>
      <c r="B18" s="193" t="s">
        <v>119</v>
      </c>
      <c r="C18" s="193"/>
      <c r="D18" s="224"/>
      <c r="E18" s="225"/>
      <c r="F18" s="126"/>
      <c r="G18" s="127"/>
      <c r="H18" s="127"/>
      <c r="I18" s="126"/>
      <c r="J18" s="126"/>
      <c r="K18" s="127"/>
      <c r="L18" s="127"/>
      <c r="M18" s="126"/>
      <c r="N18" s="122">
        <f t="shared" si="0"/>
        <v>0</v>
      </c>
    </row>
    <row r="19" spans="1:14" ht="12" thickBot="1" x14ac:dyDescent="0.25">
      <c r="A19" s="119">
        <v>8</v>
      </c>
      <c r="B19" s="193" t="s">
        <v>217</v>
      </c>
      <c r="C19" s="193"/>
      <c r="D19" s="236">
        <v>1372473</v>
      </c>
      <c r="E19" s="237"/>
      <c r="F19" s="123">
        <v>859863</v>
      </c>
      <c r="G19" s="124"/>
      <c r="H19" s="124"/>
      <c r="I19" s="123">
        <v>120251</v>
      </c>
      <c r="J19" s="123">
        <v>71927</v>
      </c>
      <c r="K19" s="124"/>
      <c r="L19" s="124"/>
      <c r="M19" s="123"/>
      <c r="N19" s="122">
        <f t="shared" si="0"/>
        <v>392359</v>
      </c>
    </row>
    <row r="20" spans="1:14" ht="12" thickBot="1" x14ac:dyDescent="0.25">
      <c r="A20" s="6">
        <v>9</v>
      </c>
      <c r="B20" s="234" t="s">
        <v>110</v>
      </c>
      <c r="C20" s="235"/>
      <c r="D20" s="228">
        <f>D21+D22</f>
        <v>453490172</v>
      </c>
      <c r="E20" s="228"/>
      <c r="F20" s="117">
        <f>F21+F22</f>
        <v>69055475</v>
      </c>
      <c r="G20" s="118"/>
      <c r="H20" s="118"/>
      <c r="I20" s="117">
        <f>I21+I22</f>
        <v>2934336</v>
      </c>
      <c r="J20" s="117">
        <f>J21+J22</f>
        <v>2880180</v>
      </c>
      <c r="K20" s="118"/>
      <c r="L20" s="118"/>
      <c r="M20" s="117">
        <f>M21+M22</f>
        <v>0</v>
      </c>
      <c r="N20" s="117">
        <f>N21+N22</f>
        <v>0</v>
      </c>
    </row>
    <row r="21" spans="1:14" x14ac:dyDescent="0.2">
      <c r="A21" s="119">
        <v>10</v>
      </c>
      <c r="B21" s="192" t="s">
        <v>119</v>
      </c>
      <c r="C21" s="192"/>
      <c r="D21" s="229"/>
      <c r="E21" s="229"/>
      <c r="F21" s="120"/>
      <c r="G21" s="121"/>
      <c r="H21" s="121"/>
      <c r="I21" s="120"/>
      <c r="J21" s="120"/>
      <c r="K21" s="121"/>
      <c r="L21" s="121"/>
      <c r="M21" s="120"/>
      <c r="N21" s="122"/>
    </row>
    <row r="22" spans="1:14" ht="12" thickBot="1" x14ac:dyDescent="0.25">
      <c r="A22" s="119">
        <v>11</v>
      </c>
      <c r="B22" s="194" t="s">
        <v>120</v>
      </c>
      <c r="C22" s="194"/>
      <c r="D22" s="230">
        <v>453490172</v>
      </c>
      <c r="E22" s="230"/>
      <c r="F22" s="123">
        <v>69055475</v>
      </c>
      <c r="G22" s="124"/>
      <c r="H22" s="124"/>
      <c r="I22" s="123">
        <v>2934336</v>
      </c>
      <c r="J22" s="123">
        <v>2880180</v>
      </c>
      <c r="K22" s="124"/>
      <c r="L22" s="124"/>
      <c r="M22" s="123"/>
      <c r="N22" s="125"/>
    </row>
    <row r="23" spans="1:14" ht="14.1" customHeight="1" x14ac:dyDescent="0.2">
      <c r="A23" s="186">
        <v>12</v>
      </c>
      <c r="B23" s="199" t="s">
        <v>210</v>
      </c>
      <c r="C23" s="200"/>
      <c r="D23" s="232">
        <f>D12+D20</f>
        <v>500820482</v>
      </c>
      <c r="E23" s="232"/>
      <c r="F23" s="232">
        <f>F12+F20</f>
        <v>106265370</v>
      </c>
      <c r="G23" s="205"/>
      <c r="H23" s="205"/>
      <c r="I23" s="232">
        <f>I12+I20</f>
        <v>4164527</v>
      </c>
      <c r="J23" s="232">
        <f>J12+J20</f>
        <v>3947736</v>
      </c>
      <c r="K23" s="205"/>
      <c r="L23" s="205"/>
      <c r="M23" s="232">
        <f>M12+M20</f>
        <v>0</v>
      </c>
      <c r="N23" s="232">
        <f>N12+N20</f>
        <v>8890224</v>
      </c>
    </row>
    <row r="24" spans="1:14" ht="14.1" customHeight="1" thickBot="1" x14ac:dyDescent="0.25">
      <c r="A24" s="244"/>
      <c r="B24" s="226"/>
      <c r="C24" s="227"/>
      <c r="D24" s="233"/>
      <c r="E24" s="233"/>
      <c r="F24" s="233"/>
      <c r="G24" s="231"/>
      <c r="H24" s="231"/>
      <c r="I24" s="233"/>
      <c r="J24" s="233"/>
      <c r="K24" s="231"/>
      <c r="L24" s="231"/>
      <c r="M24" s="233"/>
      <c r="N24" s="233"/>
    </row>
    <row r="25" spans="1:14" ht="14.1" customHeight="1" thickBot="1" x14ac:dyDescent="0.25">
      <c r="A25" s="1"/>
      <c r="B25" s="2"/>
      <c r="C25" s="2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9"/>
    </row>
    <row r="26" spans="1:14" ht="12" hidden="1" thickBot="1" x14ac:dyDescent="0.25">
      <c r="A26" s="214" t="s">
        <v>113</v>
      </c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6"/>
    </row>
    <row r="27" spans="1:14" ht="13.5" hidden="1" customHeight="1" x14ac:dyDescent="0.2">
      <c r="A27" s="199" t="s">
        <v>97</v>
      </c>
      <c r="B27" s="200"/>
      <c r="C27" s="200"/>
      <c r="D27" s="205" t="s">
        <v>98</v>
      </c>
      <c r="E27" s="205"/>
      <c r="F27" s="208" t="s">
        <v>99</v>
      </c>
      <c r="G27" s="217"/>
      <c r="H27" s="218"/>
      <c r="I27" s="218"/>
      <c r="J27" s="219"/>
      <c r="K27" s="208" t="s">
        <v>114</v>
      </c>
      <c r="L27" s="208"/>
      <c r="M27" s="208"/>
      <c r="N27" s="196" t="s">
        <v>102</v>
      </c>
    </row>
    <row r="28" spans="1:14" ht="18" hidden="1" customHeight="1" x14ac:dyDescent="0.2">
      <c r="A28" s="201"/>
      <c r="B28" s="202"/>
      <c r="C28" s="202"/>
      <c r="D28" s="194"/>
      <c r="E28" s="194"/>
      <c r="F28" s="206"/>
      <c r="G28" s="206"/>
      <c r="H28" s="206"/>
      <c r="I28" s="206"/>
      <c r="J28" s="207"/>
      <c r="K28" s="206" t="s">
        <v>103</v>
      </c>
      <c r="L28" s="206" t="s">
        <v>104</v>
      </c>
      <c r="M28" s="206" t="s">
        <v>105</v>
      </c>
      <c r="N28" s="197"/>
    </row>
    <row r="29" spans="1:14" ht="12" hidden="1" thickBot="1" x14ac:dyDescent="0.25">
      <c r="A29" s="203"/>
      <c r="B29" s="204"/>
      <c r="C29" s="204"/>
      <c r="D29" s="193"/>
      <c r="E29" s="193"/>
      <c r="F29" s="207"/>
      <c r="G29" s="207"/>
      <c r="H29" s="207"/>
      <c r="I29" s="207"/>
      <c r="J29" s="209"/>
      <c r="K29" s="207"/>
      <c r="L29" s="207"/>
      <c r="M29" s="207"/>
      <c r="N29" s="198"/>
    </row>
    <row r="30" spans="1:14" ht="12" hidden="1" thickBot="1" x14ac:dyDescent="0.25">
      <c r="A30" s="116">
        <v>12</v>
      </c>
      <c r="B30" s="234" t="s">
        <v>106</v>
      </c>
      <c r="C30" s="235"/>
      <c r="D30" s="242"/>
      <c r="E30" s="243"/>
      <c r="F30" s="130"/>
      <c r="G30" s="130"/>
      <c r="H30" s="130"/>
      <c r="I30" s="130"/>
      <c r="J30" s="130"/>
      <c r="K30" s="130"/>
      <c r="L30" s="130"/>
      <c r="M30" s="130"/>
      <c r="N30" s="131"/>
    </row>
    <row r="31" spans="1:14" hidden="1" x14ac:dyDescent="0.2">
      <c r="A31" s="119">
        <v>13</v>
      </c>
      <c r="B31" s="192" t="s">
        <v>107</v>
      </c>
      <c r="C31" s="192"/>
      <c r="D31" s="238"/>
      <c r="E31" s="239"/>
      <c r="F31" s="121"/>
      <c r="G31" s="121"/>
      <c r="H31" s="121"/>
      <c r="I31" s="121"/>
      <c r="J31" s="121"/>
      <c r="K31" s="121"/>
      <c r="L31" s="121"/>
      <c r="M31" s="121"/>
      <c r="N31" s="132"/>
    </row>
    <row r="32" spans="1:14" hidden="1" x14ac:dyDescent="0.2">
      <c r="A32" s="119">
        <v>14</v>
      </c>
      <c r="B32" s="194" t="s">
        <v>108</v>
      </c>
      <c r="C32" s="194"/>
      <c r="D32" s="240"/>
      <c r="E32" s="241"/>
      <c r="F32" s="124"/>
      <c r="G32" s="124"/>
      <c r="H32" s="124"/>
      <c r="I32" s="124"/>
      <c r="J32" s="124"/>
      <c r="K32" s="124"/>
      <c r="L32" s="124"/>
      <c r="M32" s="124"/>
      <c r="N32" s="133"/>
    </row>
    <row r="33" spans="1:14" hidden="1" x14ac:dyDescent="0.2">
      <c r="A33" s="119">
        <v>15</v>
      </c>
      <c r="B33" s="194" t="s">
        <v>109</v>
      </c>
      <c r="C33" s="194"/>
      <c r="D33" s="134"/>
      <c r="E33" s="135"/>
      <c r="F33" s="127"/>
      <c r="G33" s="127"/>
      <c r="H33" s="127"/>
      <c r="I33" s="127"/>
      <c r="J33" s="127"/>
      <c r="K33" s="127"/>
      <c r="L33" s="127"/>
      <c r="M33" s="127"/>
      <c r="N33" s="136"/>
    </row>
    <row r="34" spans="1:14" hidden="1" x14ac:dyDescent="0.2">
      <c r="A34" s="119">
        <v>16</v>
      </c>
      <c r="B34" s="194" t="s">
        <v>111</v>
      </c>
      <c r="C34" s="194"/>
      <c r="D34" s="134"/>
      <c r="E34" s="135"/>
      <c r="F34" s="127"/>
      <c r="G34" s="127"/>
      <c r="H34" s="127"/>
      <c r="I34" s="127"/>
      <c r="J34" s="127"/>
      <c r="K34" s="127"/>
      <c r="L34" s="127"/>
      <c r="M34" s="127"/>
      <c r="N34" s="136"/>
    </row>
    <row r="35" spans="1:14" hidden="1" x14ac:dyDescent="0.2">
      <c r="A35" s="119">
        <v>17</v>
      </c>
      <c r="B35" s="194" t="s">
        <v>112</v>
      </c>
      <c r="C35" s="194"/>
      <c r="D35" s="134"/>
      <c r="E35" s="135"/>
      <c r="F35" s="127"/>
      <c r="G35" s="127"/>
      <c r="H35" s="127"/>
      <c r="I35" s="127"/>
      <c r="J35" s="127"/>
      <c r="K35" s="127"/>
      <c r="L35" s="127"/>
      <c r="M35" s="127"/>
      <c r="N35" s="136"/>
    </row>
    <row r="36" spans="1:14" ht="12" hidden="1" thickBot="1" x14ac:dyDescent="0.25">
      <c r="A36" s="119">
        <v>18</v>
      </c>
      <c r="B36" s="194" t="s">
        <v>119</v>
      </c>
      <c r="C36" s="194"/>
      <c r="D36" s="246"/>
      <c r="E36" s="247"/>
      <c r="F36" s="127"/>
      <c r="G36" s="127"/>
      <c r="H36" s="127"/>
      <c r="I36" s="127"/>
      <c r="J36" s="127"/>
      <c r="K36" s="127"/>
      <c r="L36" s="127"/>
      <c r="M36" s="127"/>
      <c r="N36" s="136"/>
    </row>
    <row r="37" spans="1:14" ht="12" hidden="1" thickBot="1" x14ac:dyDescent="0.25">
      <c r="A37" s="6">
        <v>19</v>
      </c>
      <c r="B37" s="234" t="s">
        <v>110</v>
      </c>
      <c r="C37" s="235"/>
      <c r="D37" s="242"/>
      <c r="E37" s="243"/>
      <c r="F37" s="130"/>
      <c r="G37" s="130"/>
      <c r="H37" s="130"/>
      <c r="I37" s="130"/>
      <c r="J37" s="130"/>
      <c r="K37" s="130"/>
      <c r="L37" s="130"/>
      <c r="M37" s="130"/>
      <c r="N37" s="131"/>
    </row>
    <row r="38" spans="1:14" hidden="1" x14ac:dyDescent="0.2">
      <c r="A38" s="119">
        <v>20</v>
      </c>
      <c r="B38" s="192" t="s">
        <v>119</v>
      </c>
      <c r="C38" s="192"/>
      <c r="D38" s="248"/>
      <c r="E38" s="249"/>
      <c r="F38" s="121"/>
      <c r="G38" s="121"/>
      <c r="H38" s="121"/>
      <c r="I38" s="121"/>
      <c r="J38" s="121"/>
      <c r="K38" s="121"/>
      <c r="L38" s="121"/>
      <c r="M38" s="121"/>
      <c r="N38" s="132"/>
    </row>
    <row r="39" spans="1:14" ht="12" hidden="1" thickBot="1" x14ac:dyDescent="0.25">
      <c r="A39" s="119">
        <v>21</v>
      </c>
      <c r="B39" s="193" t="s">
        <v>120</v>
      </c>
      <c r="C39" s="193"/>
      <c r="D39" s="246"/>
      <c r="E39" s="247"/>
      <c r="F39" s="127"/>
      <c r="G39" s="127"/>
      <c r="H39" s="127"/>
      <c r="I39" s="127"/>
      <c r="J39" s="127"/>
      <c r="K39" s="127"/>
      <c r="L39" s="127"/>
      <c r="M39" s="127"/>
      <c r="N39" s="136"/>
    </row>
    <row r="40" spans="1:14" ht="12.75" hidden="1" customHeight="1" x14ac:dyDescent="0.2">
      <c r="A40" s="186">
        <v>22</v>
      </c>
      <c r="B40" s="188" t="s">
        <v>211</v>
      </c>
      <c r="C40" s="189"/>
      <c r="D40" s="253"/>
      <c r="E40" s="189"/>
      <c r="F40" s="222"/>
      <c r="G40" s="222"/>
      <c r="H40" s="222"/>
      <c r="I40" s="222"/>
      <c r="J40" s="137"/>
      <c r="K40" s="222"/>
      <c r="L40" s="222"/>
      <c r="M40" s="222"/>
      <c r="N40" s="220"/>
    </row>
    <row r="41" spans="1:14" ht="12" hidden="1" thickBot="1" x14ac:dyDescent="0.25">
      <c r="A41" s="187"/>
      <c r="B41" s="190"/>
      <c r="C41" s="191"/>
      <c r="D41" s="254"/>
      <c r="E41" s="191"/>
      <c r="F41" s="223"/>
      <c r="G41" s="223"/>
      <c r="H41" s="223"/>
      <c r="I41" s="223"/>
      <c r="J41" s="138"/>
      <c r="K41" s="223"/>
      <c r="L41" s="223"/>
      <c r="M41" s="223"/>
      <c r="N41" s="221"/>
    </row>
    <row r="42" spans="1:14" ht="17.25" hidden="1" customHeight="1" thickBot="1" x14ac:dyDescent="0.25">
      <c r="A42" s="3">
        <v>23</v>
      </c>
      <c r="B42" s="250" t="s">
        <v>212</v>
      </c>
      <c r="C42" s="251"/>
      <c r="D42" s="251"/>
      <c r="E42" s="251"/>
      <c r="F42" s="251"/>
      <c r="G42" s="251"/>
      <c r="H42" s="252"/>
      <c r="I42" s="139"/>
      <c r="J42" s="139"/>
      <c r="K42" s="255"/>
      <c r="L42" s="256"/>
      <c r="M42" s="139"/>
      <c r="N42" s="140"/>
    </row>
    <row r="43" spans="1:14" ht="10.5" customHeight="1" x14ac:dyDescent="0.2">
      <c r="A43" s="4" t="s">
        <v>115</v>
      </c>
      <c r="B43" s="4" t="s">
        <v>116</v>
      </c>
      <c r="C43" s="4"/>
    </row>
    <row r="45" spans="1:14" x14ac:dyDescent="0.2">
      <c r="A45" s="114" t="s">
        <v>172</v>
      </c>
      <c r="C45" s="114" t="s">
        <v>252</v>
      </c>
    </row>
    <row r="46" spans="1:14" x14ac:dyDescent="0.2">
      <c r="A46" s="114" t="s">
        <v>226</v>
      </c>
      <c r="C46" s="157">
        <v>45754</v>
      </c>
    </row>
    <row r="49" spans="1:3" x14ac:dyDescent="0.2">
      <c r="A49" s="114" t="s">
        <v>223</v>
      </c>
      <c r="C49" s="114" t="s">
        <v>264</v>
      </c>
    </row>
    <row r="50" spans="1:3" x14ac:dyDescent="0.2">
      <c r="A50" s="114" t="s">
        <v>218</v>
      </c>
      <c r="C50" s="114" t="s">
        <v>265</v>
      </c>
    </row>
    <row r="53" spans="1:3" x14ac:dyDescent="0.2">
      <c r="A53" s="114" t="s">
        <v>233</v>
      </c>
    </row>
    <row r="54" spans="1:3" x14ac:dyDescent="0.2">
      <c r="A54" s="114" t="s">
        <v>218</v>
      </c>
    </row>
  </sheetData>
  <mergeCells count="98">
    <mergeCell ref="I40:I41"/>
    <mergeCell ref="B42:H42"/>
    <mergeCell ref="H40:H41"/>
    <mergeCell ref="M40:M41"/>
    <mergeCell ref="D40:E41"/>
    <mergeCell ref="K42:L42"/>
    <mergeCell ref="K40:K41"/>
    <mergeCell ref="L40:L41"/>
    <mergeCell ref="D39:E39"/>
    <mergeCell ref="D36:E36"/>
    <mergeCell ref="D37:E37"/>
    <mergeCell ref="D38:E38"/>
    <mergeCell ref="B36:C36"/>
    <mergeCell ref="B37:C37"/>
    <mergeCell ref="A23:A24"/>
    <mergeCell ref="D16:E16"/>
    <mergeCell ref="B21:C21"/>
    <mergeCell ref="B16:C16"/>
    <mergeCell ref="B13:C13"/>
    <mergeCell ref="D15:E15"/>
    <mergeCell ref="D20:E20"/>
    <mergeCell ref="D21:E21"/>
    <mergeCell ref="B22:C22"/>
    <mergeCell ref="D22:E22"/>
    <mergeCell ref="B20:C20"/>
    <mergeCell ref="M28:M29"/>
    <mergeCell ref="J28:J29"/>
    <mergeCell ref="G27:J27"/>
    <mergeCell ref="K27:M27"/>
    <mergeCell ref="A26:N26"/>
    <mergeCell ref="A27:C29"/>
    <mergeCell ref="I28:I29"/>
    <mergeCell ref="D27:E29"/>
    <mergeCell ref="F27:F29"/>
    <mergeCell ref="K28:K29"/>
    <mergeCell ref="L28:L29"/>
    <mergeCell ref="D32:E32"/>
    <mergeCell ref="D17:E17"/>
    <mergeCell ref="B19:C19"/>
    <mergeCell ref="N23:N24"/>
    <mergeCell ref="F23:F24"/>
    <mergeCell ref="G23:G24"/>
    <mergeCell ref="H23:H24"/>
    <mergeCell ref="I23:I24"/>
    <mergeCell ref="J23:J24"/>
    <mergeCell ref="K23:K24"/>
    <mergeCell ref="D30:E30"/>
    <mergeCell ref="D23:E24"/>
    <mergeCell ref="B30:C30"/>
    <mergeCell ref="N27:N29"/>
    <mergeCell ref="G28:G29"/>
    <mergeCell ref="H28:H29"/>
    <mergeCell ref="B12:C12"/>
    <mergeCell ref="D19:E19"/>
    <mergeCell ref="D31:E31"/>
    <mergeCell ref="B14:C14"/>
    <mergeCell ref="B15:C15"/>
    <mergeCell ref="A8:N8"/>
    <mergeCell ref="F9:F11"/>
    <mergeCell ref="I10:I11"/>
    <mergeCell ref="G9:J9"/>
    <mergeCell ref="N40:N41"/>
    <mergeCell ref="F40:F41"/>
    <mergeCell ref="G40:G41"/>
    <mergeCell ref="B17:C17"/>
    <mergeCell ref="B18:C18"/>
    <mergeCell ref="D18:E18"/>
    <mergeCell ref="B23:C24"/>
    <mergeCell ref="D12:E12"/>
    <mergeCell ref="D13:E13"/>
    <mergeCell ref="D14:E14"/>
    <mergeCell ref="L23:L24"/>
    <mergeCell ref="M23:M24"/>
    <mergeCell ref="F1:N1"/>
    <mergeCell ref="N9:N11"/>
    <mergeCell ref="A9:C11"/>
    <mergeCell ref="D9:E11"/>
    <mergeCell ref="M10:M11"/>
    <mergeCell ref="K9:M9"/>
    <mergeCell ref="G10:G11"/>
    <mergeCell ref="B1:E1"/>
    <mergeCell ref="J10:J11"/>
    <mergeCell ref="K10:K11"/>
    <mergeCell ref="L10:L11"/>
    <mergeCell ref="H10:H11"/>
    <mergeCell ref="B2:E2"/>
    <mergeCell ref="F2:N2"/>
    <mergeCell ref="A3:N3"/>
    <mergeCell ref="A5:N5"/>
    <mergeCell ref="A40:A41"/>
    <mergeCell ref="B40:C41"/>
    <mergeCell ref="B31:C31"/>
    <mergeCell ref="B38:C38"/>
    <mergeCell ref="B39:C39"/>
    <mergeCell ref="B32:C32"/>
    <mergeCell ref="B33:C33"/>
    <mergeCell ref="B34:C34"/>
    <mergeCell ref="B35:C35"/>
  </mergeCells>
  <phoneticPr fontId="2" type="noConversion"/>
  <pageMargins left="0.78740157480314965" right="0.78740157480314965" top="0.59055118110236227" bottom="0.59055118110236227" header="0.51181102362204722" footer="0.51181102362204722"/>
  <pageSetup paperSize="9" scale="9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G127"/>
  <sheetViews>
    <sheetView zoomScale="175" zoomScaleNormal="175" workbookViewId="0">
      <selection activeCell="A5" sqref="A5:G5"/>
    </sheetView>
  </sheetViews>
  <sheetFormatPr defaultColWidth="9.140625" defaultRowHeight="11.25" x14ac:dyDescent="0.2"/>
  <cols>
    <col min="1" max="1" width="3.7109375" style="5" customWidth="1"/>
    <col min="2" max="3" width="4.7109375" style="5" customWidth="1"/>
    <col min="4" max="4" width="43.7109375" style="5" customWidth="1"/>
    <col min="5" max="7" width="9.7109375" style="5" customWidth="1"/>
    <col min="8" max="16384" width="9.140625" style="5"/>
  </cols>
  <sheetData>
    <row r="1" spans="1:7" ht="9.9499999999999993" customHeight="1" x14ac:dyDescent="0.2">
      <c r="B1" s="162" t="s">
        <v>0</v>
      </c>
      <c r="C1" s="162"/>
      <c r="D1" s="162"/>
    </row>
    <row r="2" spans="1:7" ht="9.9499999999999993" customHeight="1" x14ac:dyDescent="0.2">
      <c r="B2" s="162" t="s">
        <v>207</v>
      </c>
      <c r="C2" s="162"/>
      <c r="D2" s="162"/>
    </row>
    <row r="3" spans="1:7" ht="6.75" customHeight="1" x14ac:dyDescent="0.2"/>
    <row r="4" spans="1:7" x14ac:dyDescent="0.2">
      <c r="A4" s="161" t="s">
        <v>251</v>
      </c>
      <c r="B4" s="161"/>
      <c r="C4" s="161"/>
      <c r="D4" s="161"/>
      <c r="E4" s="161"/>
      <c r="F4" s="161"/>
      <c r="G4" s="161"/>
    </row>
    <row r="5" spans="1:7" ht="12.75" x14ac:dyDescent="0.2">
      <c r="A5" s="161"/>
      <c r="B5" s="166"/>
      <c r="C5" s="166"/>
      <c r="D5" s="166"/>
      <c r="E5" s="166"/>
      <c r="F5" s="166"/>
      <c r="G5" s="166"/>
    </row>
    <row r="6" spans="1:7" x14ac:dyDescent="0.2">
      <c r="A6" s="257" t="str">
        <f>'P1 - Přehled'!A7:H7</f>
        <v>Krajská vědecká knihovna v Liberci, příspěvková organizace</v>
      </c>
      <c r="B6" s="258"/>
      <c r="C6" s="258"/>
      <c r="D6" s="258"/>
      <c r="E6" s="258"/>
      <c r="F6" s="258"/>
      <c r="G6" s="258"/>
    </row>
    <row r="7" spans="1:7" ht="9.9499999999999993" customHeight="1" x14ac:dyDescent="0.2">
      <c r="A7" s="178"/>
      <c r="B7" s="178"/>
      <c r="C7" s="178"/>
      <c r="D7" s="178"/>
      <c r="E7" s="178"/>
      <c r="F7" s="178"/>
      <c r="G7" s="178"/>
    </row>
    <row r="8" spans="1:7" ht="24" customHeight="1" x14ac:dyDescent="0.2">
      <c r="A8" s="37" t="s">
        <v>2</v>
      </c>
      <c r="B8" s="15"/>
      <c r="C8" s="38" t="s">
        <v>3</v>
      </c>
      <c r="D8" s="38" t="s">
        <v>4</v>
      </c>
      <c r="E8" s="39" t="s">
        <v>228</v>
      </c>
      <c r="F8" s="38" t="s">
        <v>50</v>
      </c>
      <c r="G8" s="39" t="s">
        <v>229</v>
      </c>
    </row>
    <row r="9" spans="1:7" x14ac:dyDescent="0.2">
      <c r="A9" s="40">
        <v>1</v>
      </c>
      <c r="B9" s="165" t="s">
        <v>5</v>
      </c>
      <c r="C9" s="165"/>
      <c r="D9" s="165"/>
      <c r="E9" s="141">
        <f>'P1 - Přehled'!F10</f>
        <v>75742</v>
      </c>
      <c r="F9" s="141">
        <f>F10+F18+F24+F30+F35+F43+F62</f>
        <v>0</v>
      </c>
      <c r="G9" s="141">
        <f>G10+G18+G24+G30+G35+G43+G62</f>
        <v>70200</v>
      </c>
    </row>
    <row r="10" spans="1:7" ht="11.1" customHeight="1" x14ac:dyDescent="0.2">
      <c r="A10" s="18">
        <v>2</v>
      </c>
      <c r="B10" s="42">
        <v>50</v>
      </c>
      <c r="C10" s="164" t="s">
        <v>6</v>
      </c>
      <c r="D10" s="164"/>
      <c r="E10" s="142">
        <f>'P1 - Přehled'!F11</f>
        <v>8897</v>
      </c>
      <c r="F10" s="142">
        <f>SUM(F11:F17)</f>
        <v>0</v>
      </c>
      <c r="G10" s="142">
        <f>SUM(G11:G17)</f>
        <v>8897</v>
      </c>
    </row>
    <row r="11" spans="1:7" x14ac:dyDescent="0.2">
      <c r="A11" s="14">
        <v>3</v>
      </c>
      <c r="B11" s="14"/>
      <c r="C11" s="14">
        <v>501</v>
      </c>
      <c r="D11" s="44" t="s">
        <v>7</v>
      </c>
      <c r="E11" s="15">
        <f>'P1 - Přehled'!F12</f>
        <v>4044</v>
      </c>
      <c r="F11" s="15">
        <v>0</v>
      </c>
      <c r="G11" s="15">
        <f t="shared" ref="G11:G26" si="0">E11+F11</f>
        <v>4044</v>
      </c>
    </row>
    <row r="12" spans="1:7" x14ac:dyDescent="0.2">
      <c r="A12" s="14">
        <v>4</v>
      </c>
      <c r="B12" s="14"/>
      <c r="C12" s="14">
        <v>502</v>
      </c>
      <c r="D12" s="15" t="s">
        <v>8</v>
      </c>
      <c r="E12" s="15">
        <f>'P1 - Přehled'!F13</f>
        <v>4853</v>
      </c>
      <c r="F12" s="15">
        <v>0</v>
      </c>
      <c r="G12" s="15">
        <f t="shared" si="0"/>
        <v>4853</v>
      </c>
    </row>
    <row r="13" spans="1:7" x14ac:dyDescent="0.2">
      <c r="A13" s="14">
        <v>5</v>
      </c>
      <c r="B13" s="38"/>
      <c r="C13" s="14">
        <v>503</v>
      </c>
      <c r="D13" s="15" t="s">
        <v>123</v>
      </c>
      <c r="E13" s="37">
        <f>'P1 - Přehled'!F14</f>
        <v>0</v>
      </c>
      <c r="F13" s="37">
        <v>0</v>
      </c>
      <c r="G13" s="15">
        <f t="shared" si="0"/>
        <v>0</v>
      </c>
    </row>
    <row r="14" spans="1:7" x14ac:dyDescent="0.2">
      <c r="A14" s="14">
        <v>6</v>
      </c>
      <c r="B14" s="14"/>
      <c r="C14" s="14">
        <v>504</v>
      </c>
      <c r="D14" s="15" t="s">
        <v>9</v>
      </c>
      <c r="E14" s="15">
        <f>'P1 - Přehled'!F15</f>
        <v>0</v>
      </c>
      <c r="F14" s="15">
        <v>0</v>
      </c>
      <c r="G14" s="15">
        <f t="shared" si="0"/>
        <v>0</v>
      </c>
    </row>
    <row r="15" spans="1:7" ht="11.25" customHeight="1" x14ac:dyDescent="0.2">
      <c r="A15" s="14">
        <v>7</v>
      </c>
      <c r="B15" s="14"/>
      <c r="C15" s="14">
        <v>506</v>
      </c>
      <c r="D15" s="15" t="s">
        <v>124</v>
      </c>
      <c r="E15" s="15">
        <f>'P1 - Přehled'!F16</f>
        <v>0</v>
      </c>
      <c r="F15" s="15">
        <v>0</v>
      </c>
      <c r="G15" s="15">
        <f t="shared" si="0"/>
        <v>0</v>
      </c>
    </row>
    <row r="16" spans="1:7" x14ac:dyDescent="0.2">
      <c r="A16" s="14">
        <v>8</v>
      </c>
      <c r="B16" s="14"/>
      <c r="C16" s="14">
        <v>507</v>
      </c>
      <c r="D16" s="15" t="s">
        <v>125</v>
      </c>
      <c r="E16" s="15">
        <f>'P1 - Přehled'!F17</f>
        <v>0</v>
      </c>
      <c r="F16" s="15">
        <v>0</v>
      </c>
      <c r="G16" s="15">
        <f t="shared" si="0"/>
        <v>0</v>
      </c>
    </row>
    <row r="17" spans="1:7" x14ac:dyDescent="0.2">
      <c r="A17" s="14">
        <v>9</v>
      </c>
      <c r="B17" s="14"/>
      <c r="C17" s="14">
        <v>508</v>
      </c>
      <c r="D17" s="15" t="s">
        <v>126</v>
      </c>
      <c r="E17" s="15">
        <f>'P1 - Přehled'!F18</f>
        <v>0</v>
      </c>
      <c r="F17" s="15">
        <v>0</v>
      </c>
      <c r="G17" s="15">
        <f t="shared" si="0"/>
        <v>0</v>
      </c>
    </row>
    <row r="18" spans="1:7" ht="11.1" customHeight="1" x14ac:dyDescent="0.2">
      <c r="A18" s="18">
        <v>10</v>
      </c>
      <c r="B18" s="42">
        <v>51</v>
      </c>
      <c r="C18" s="164" t="s">
        <v>10</v>
      </c>
      <c r="D18" s="164"/>
      <c r="E18" s="19">
        <f>'P1 - Přehled'!F19</f>
        <v>12919</v>
      </c>
      <c r="F18" s="19">
        <f>SUM(F19:F23)</f>
        <v>0</v>
      </c>
      <c r="G18" s="19">
        <f>SUM(G19:G23)</f>
        <v>12919</v>
      </c>
    </row>
    <row r="19" spans="1:7" x14ac:dyDescent="0.2">
      <c r="A19" s="14">
        <v>11</v>
      </c>
      <c r="B19" s="14"/>
      <c r="C19" s="14">
        <v>511</v>
      </c>
      <c r="D19" s="15" t="s">
        <v>11</v>
      </c>
      <c r="E19" s="15">
        <f>'P1 - Přehled'!F20</f>
        <v>3500</v>
      </c>
      <c r="F19" s="15">
        <v>0</v>
      </c>
      <c r="G19" s="15">
        <f t="shared" si="0"/>
        <v>3500</v>
      </c>
    </row>
    <row r="20" spans="1:7" x14ac:dyDescent="0.2">
      <c r="A20" s="14">
        <v>12</v>
      </c>
      <c r="B20" s="14"/>
      <c r="C20" s="14">
        <v>512</v>
      </c>
      <c r="D20" s="15" t="s">
        <v>12</v>
      </c>
      <c r="E20" s="15">
        <f>'P1 - Přehled'!F21</f>
        <v>180</v>
      </c>
      <c r="F20" s="15">
        <v>0</v>
      </c>
      <c r="G20" s="15">
        <f t="shared" si="0"/>
        <v>180</v>
      </c>
    </row>
    <row r="21" spans="1:7" x14ac:dyDescent="0.2">
      <c r="A21" s="14">
        <v>13</v>
      </c>
      <c r="B21" s="38"/>
      <c r="C21" s="14">
        <v>513</v>
      </c>
      <c r="D21" s="15" t="s">
        <v>13</v>
      </c>
      <c r="E21" s="15">
        <f>'P1 - Přehled'!F22</f>
        <v>57</v>
      </c>
      <c r="F21" s="15">
        <v>0</v>
      </c>
      <c r="G21" s="15">
        <f t="shared" si="0"/>
        <v>57</v>
      </c>
    </row>
    <row r="22" spans="1:7" x14ac:dyDescent="0.2">
      <c r="A22" s="14">
        <v>14</v>
      </c>
      <c r="B22" s="38"/>
      <c r="C22" s="14">
        <v>516</v>
      </c>
      <c r="D22" s="15" t="s">
        <v>31</v>
      </c>
      <c r="E22" s="15">
        <f>'P1 - Přehled'!F23</f>
        <v>0</v>
      </c>
      <c r="F22" s="15">
        <v>0</v>
      </c>
      <c r="G22" s="15">
        <f t="shared" ref="G22:G64" si="1">E22+F22</f>
        <v>0</v>
      </c>
    </row>
    <row r="23" spans="1:7" x14ac:dyDescent="0.2">
      <c r="A23" s="14">
        <v>15</v>
      </c>
      <c r="B23" s="38"/>
      <c r="C23" s="14">
        <v>518</v>
      </c>
      <c r="D23" s="15" t="s">
        <v>14</v>
      </c>
      <c r="E23" s="37">
        <f>'P1 - Přehled'!F24</f>
        <v>9182</v>
      </c>
      <c r="F23" s="37">
        <v>0</v>
      </c>
      <c r="G23" s="15">
        <f t="shared" si="0"/>
        <v>9182</v>
      </c>
    </row>
    <row r="24" spans="1:7" x14ac:dyDescent="0.2">
      <c r="A24" s="18">
        <v>16</v>
      </c>
      <c r="B24" s="42">
        <v>52</v>
      </c>
      <c r="C24" s="164" t="s">
        <v>15</v>
      </c>
      <c r="D24" s="164"/>
      <c r="E24" s="19">
        <f>'P1 - Přehled'!F25</f>
        <v>49412</v>
      </c>
      <c r="F24" s="19">
        <f>SUM(F25:F29)</f>
        <v>0</v>
      </c>
      <c r="G24" s="19">
        <f>SUM(G25:G29)</f>
        <v>48240</v>
      </c>
    </row>
    <row r="25" spans="1:7" x14ac:dyDescent="0.2">
      <c r="A25" s="14">
        <v>17</v>
      </c>
      <c r="B25" s="14"/>
      <c r="C25" s="14">
        <v>521</v>
      </c>
      <c r="D25" s="15" t="s">
        <v>16</v>
      </c>
      <c r="E25" s="15">
        <f>'P1 - Přehled'!F26</f>
        <v>36253</v>
      </c>
      <c r="F25" s="15"/>
      <c r="G25" s="15">
        <f t="shared" si="0"/>
        <v>36253</v>
      </c>
    </row>
    <row r="26" spans="1:7" x14ac:dyDescent="0.2">
      <c r="A26" s="14">
        <v>18</v>
      </c>
      <c r="B26" s="14"/>
      <c r="C26" s="14">
        <v>524</v>
      </c>
      <c r="D26" s="15" t="s">
        <v>127</v>
      </c>
      <c r="E26" s="15">
        <f>'P1 - Přehled'!F27</f>
        <v>11884</v>
      </c>
      <c r="F26" s="15"/>
      <c r="G26" s="15">
        <f t="shared" si="0"/>
        <v>11884</v>
      </c>
    </row>
    <row r="27" spans="1:7" x14ac:dyDescent="0.2">
      <c r="A27" s="14">
        <v>19</v>
      </c>
      <c r="B27" s="38"/>
      <c r="C27" s="14">
        <v>525</v>
      </c>
      <c r="D27" s="15" t="s">
        <v>128</v>
      </c>
      <c r="E27" s="37">
        <f>'P1 - Přehled'!F28</f>
        <v>98</v>
      </c>
      <c r="F27" s="37">
        <v>0</v>
      </c>
      <c r="G27" s="15">
        <f t="shared" si="1"/>
        <v>98</v>
      </c>
    </row>
    <row r="28" spans="1:7" x14ac:dyDescent="0.2">
      <c r="A28" s="14">
        <v>20</v>
      </c>
      <c r="B28" s="38"/>
      <c r="C28" s="14">
        <v>527</v>
      </c>
      <c r="D28" s="15" t="s">
        <v>17</v>
      </c>
      <c r="E28" s="37">
        <f>'P1 - Přehled'!F29</f>
        <v>1172</v>
      </c>
      <c r="F28" s="37"/>
      <c r="G28" s="15">
        <v>0</v>
      </c>
    </row>
    <row r="29" spans="1:7" x14ac:dyDescent="0.2">
      <c r="A29" s="14">
        <v>21</v>
      </c>
      <c r="B29" s="38"/>
      <c r="C29" s="14">
        <v>528</v>
      </c>
      <c r="D29" s="15" t="s">
        <v>129</v>
      </c>
      <c r="E29" s="37">
        <f>'P1 - Přehled'!F30</f>
        <v>5</v>
      </c>
      <c r="F29" s="37"/>
      <c r="G29" s="15">
        <f t="shared" si="1"/>
        <v>5</v>
      </c>
    </row>
    <row r="30" spans="1:7" x14ac:dyDescent="0.2">
      <c r="A30" s="18">
        <v>22</v>
      </c>
      <c r="B30" s="42">
        <v>53</v>
      </c>
      <c r="C30" s="164" t="s">
        <v>18</v>
      </c>
      <c r="D30" s="164"/>
      <c r="E30" s="26">
        <f>'P1 - Přehled'!F31</f>
        <v>8</v>
      </c>
      <c r="F30" s="26">
        <f>SUM(F31:F34)</f>
        <v>0</v>
      </c>
      <c r="G30" s="26">
        <f>SUM(G31:G34)</f>
        <v>8</v>
      </c>
    </row>
    <row r="31" spans="1:7" x14ac:dyDescent="0.2">
      <c r="A31" s="14">
        <v>23</v>
      </c>
      <c r="B31" s="14"/>
      <c r="C31" s="14">
        <v>531</v>
      </c>
      <c r="D31" s="15" t="s">
        <v>19</v>
      </c>
      <c r="E31" s="15">
        <f>'P1 - Přehled'!F32</f>
        <v>0</v>
      </c>
      <c r="F31" s="15"/>
      <c r="G31" s="15">
        <f t="shared" si="1"/>
        <v>0</v>
      </c>
    </row>
    <row r="32" spans="1:7" x14ac:dyDescent="0.2">
      <c r="A32" s="14">
        <v>24</v>
      </c>
      <c r="B32" s="14"/>
      <c r="C32" s="14">
        <v>532</v>
      </c>
      <c r="D32" s="15" t="s">
        <v>20</v>
      </c>
      <c r="E32" s="15">
        <f>'P1 - Přehled'!F33</f>
        <v>0</v>
      </c>
      <c r="F32" s="15"/>
      <c r="G32" s="15">
        <f t="shared" si="1"/>
        <v>0</v>
      </c>
    </row>
    <row r="33" spans="1:7" x14ac:dyDescent="0.2">
      <c r="A33" s="14">
        <v>25</v>
      </c>
      <c r="B33" s="14"/>
      <c r="C33" s="14">
        <v>538</v>
      </c>
      <c r="D33" s="15" t="s">
        <v>130</v>
      </c>
      <c r="E33" s="15">
        <f>'P1 - Přehled'!F34</f>
        <v>8</v>
      </c>
      <c r="F33" s="15"/>
      <c r="G33" s="15">
        <f t="shared" si="1"/>
        <v>8</v>
      </c>
    </row>
    <row r="34" spans="1:7" x14ac:dyDescent="0.2">
      <c r="A34" s="14">
        <v>26</v>
      </c>
      <c r="B34" s="14"/>
      <c r="C34" s="14">
        <v>539</v>
      </c>
      <c r="D34" s="15" t="s">
        <v>142</v>
      </c>
      <c r="E34" s="15">
        <f>'P1 - Přehled'!F35</f>
        <v>0</v>
      </c>
      <c r="F34" s="15"/>
      <c r="G34" s="15">
        <f t="shared" si="1"/>
        <v>0</v>
      </c>
    </row>
    <row r="35" spans="1:7" ht="11.1" customHeight="1" x14ac:dyDescent="0.2">
      <c r="A35" s="18">
        <v>27</v>
      </c>
      <c r="B35" s="42">
        <v>54</v>
      </c>
      <c r="C35" s="164" t="s">
        <v>21</v>
      </c>
      <c r="D35" s="164"/>
      <c r="E35" s="26">
        <f>'P1 - Přehled'!F36</f>
        <v>91</v>
      </c>
      <c r="F35" s="26">
        <f>SUM(F36:F42)</f>
        <v>0</v>
      </c>
      <c r="G35" s="26">
        <f>SUM(G36:G42)</f>
        <v>91</v>
      </c>
    </row>
    <row r="36" spans="1:7" x14ac:dyDescent="0.2">
      <c r="A36" s="14">
        <v>28</v>
      </c>
      <c r="B36" s="15"/>
      <c r="C36" s="14">
        <v>541</v>
      </c>
      <c r="D36" s="15" t="s">
        <v>22</v>
      </c>
      <c r="E36" s="15">
        <f>'P1 - Přehled'!F37</f>
        <v>0</v>
      </c>
      <c r="F36" s="15"/>
      <c r="G36" s="15">
        <f t="shared" si="1"/>
        <v>0</v>
      </c>
    </row>
    <row r="37" spans="1:7" x14ac:dyDescent="0.2">
      <c r="A37" s="14">
        <v>29</v>
      </c>
      <c r="B37" s="15"/>
      <c r="C37" s="14">
        <v>542</v>
      </c>
      <c r="D37" s="15" t="s">
        <v>131</v>
      </c>
      <c r="E37" s="15">
        <f>'P1 - Přehled'!F38</f>
        <v>0</v>
      </c>
      <c r="F37" s="15"/>
      <c r="G37" s="15">
        <f t="shared" si="1"/>
        <v>0</v>
      </c>
    </row>
    <row r="38" spans="1:7" x14ac:dyDescent="0.2">
      <c r="A38" s="14">
        <v>30</v>
      </c>
      <c r="B38" s="37"/>
      <c r="C38" s="14">
        <v>543</v>
      </c>
      <c r="D38" s="15" t="s">
        <v>143</v>
      </c>
      <c r="E38" s="15">
        <f>'P1 - Přehled'!F39</f>
        <v>0</v>
      </c>
      <c r="F38" s="15"/>
      <c r="G38" s="15">
        <f t="shared" si="1"/>
        <v>0</v>
      </c>
    </row>
    <row r="39" spans="1:7" x14ac:dyDescent="0.2">
      <c r="A39" s="14">
        <v>31</v>
      </c>
      <c r="B39" s="15"/>
      <c r="C39" s="14">
        <v>544</v>
      </c>
      <c r="D39" s="15" t="s">
        <v>26</v>
      </c>
      <c r="E39" s="15">
        <f>'P1 - Přehled'!F40</f>
        <v>0</v>
      </c>
      <c r="F39" s="15"/>
      <c r="G39" s="15">
        <f t="shared" si="1"/>
        <v>0</v>
      </c>
    </row>
    <row r="40" spans="1:7" x14ac:dyDescent="0.2">
      <c r="A40" s="14">
        <v>32</v>
      </c>
      <c r="B40" s="15"/>
      <c r="C40" s="14">
        <v>547</v>
      </c>
      <c r="D40" s="15" t="s">
        <v>24</v>
      </c>
      <c r="E40" s="15">
        <f>'P1 - Přehled'!F41</f>
        <v>0</v>
      </c>
      <c r="F40" s="15"/>
      <c r="G40" s="15">
        <f t="shared" si="1"/>
        <v>0</v>
      </c>
    </row>
    <row r="41" spans="1:7" x14ac:dyDescent="0.2">
      <c r="A41" s="14">
        <v>33</v>
      </c>
      <c r="B41" s="37"/>
      <c r="C41" s="14">
        <v>548</v>
      </c>
      <c r="D41" s="15" t="s">
        <v>132</v>
      </c>
      <c r="E41" s="15">
        <f>'P1 - Přehled'!F42</f>
        <v>0</v>
      </c>
      <c r="F41" s="15"/>
      <c r="G41" s="15">
        <f t="shared" si="1"/>
        <v>0</v>
      </c>
    </row>
    <row r="42" spans="1:7" x14ac:dyDescent="0.2">
      <c r="A42" s="14">
        <v>34</v>
      </c>
      <c r="B42" s="37"/>
      <c r="C42" s="14">
        <v>549</v>
      </c>
      <c r="D42" s="15" t="s">
        <v>133</v>
      </c>
      <c r="E42" s="15">
        <f>'P1 - Přehled'!F43</f>
        <v>91</v>
      </c>
      <c r="F42" s="15"/>
      <c r="G42" s="15">
        <f t="shared" si="1"/>
        <v>91</v>
      </c>
    </row>
    <row r="43" spans="1:7" ht="11.1" customHeight="1" x14ac:dyDescent="0.2">
      <c r="A43" s="18">
        <v>35</v>
      </c>
      <c r="B43" s="42">
        <v>55</v>
      </c>
      <c r="C43" s="164" t="s">
        <v>134</v>
      </c>
      <c r="D43" s="164"/>
      <c r="E43" s="26">
        <f>'P1 - Přehled'!F44</f>
        <v>4370</v>
      </c>
      <c r="F43" s="26">
        <f>SUM(F44:F51)</f>
        <v>0</v>
      </c>
      <c r="G43" s="26">
        <v>0</v>
      </c>
    </row>
    <row r="44" spans="1:7" x14ac:dyDescent="0.2">
      <c r="A44" s="14">
        <v>36</v>
      </c>
      <c r="B44" s="38"/>
      <c r="C44" s="14">
        <v>551</v>
      </c>
      <c r="D44" s="15" t="s">
        <v>66</v>
      </c>
      <c r="E44" s="15">
        <f>'P1 - Přehled'!F45</f>
        <v>4165</v>
      </c>
      <c r="F44" s="15"/>
      <c r="G44" s="15">
        <f t="shared" si="1"/>
        <v>4165</v>
      </c>
    </row>
    <row r="45" spans="1:7" x14ac:dyDescent="0.2">
      <c r="A45" s="14">
        <v>37</v>
      </c>
      <c r="B45" s="37"/>
      <c r="C45" s="14">
        <v>552</v>
      </c>
      <c r="D45" s="15" t="s">
        <v>135</v>
      </c>
      <c r="E45" s="15">
        <f>'P1 - Přehled'!F46</f>
        <v>0</v>
      </c>
      <c r="F45" s="15"/>
      <c r="G45" s="15">
        <f t="shared" si="1"/>
        <v>0</v>
      </c>
    </row>
    <row r="46" spans="1:7" x14ac:dyDescent="0.2">
      <c r="A46" s="14">
        <v>38</v>
      </c>
      <c r="B46" s="15"/>
      <c r="C46" s="14">
        <v>553</v>
      </c>
      <c r="D46" s="15" t="s">
        <v>136</v>
      </c>
      <c r="E46" s="15">
        <f>'P1 - Přehled'!F47</f>
        <v>0</v>
      </c>
      <c r="F46" s="15"/>
      <c r="G46" s="15">
        <f t="shared" si="1"/>
        <v>0</v>
      </c>
    </row>
    <row r="47" spans="1:7" x14ac:dyDescent="0.2">
      <c r="A47" s="14">
        <v>39</v>
      </c>
      <c r="B47" s="15"/>
      <c r="C47" s="14">
        <v>554</v>
      </c>
      <c r="D47" s="15" t="s">
        <v>137</v>
      </c>
      <c r="E47" s="15">
        <f>'P1 - Přehled'!F48</f>
        <v>0</v>
      </c>
      <c r="F47" s="15"/>
      <c r="G47" s="15">
        <f t="shared" si="1"/>
        <v>0</v>
      </c>
    </row>
    <row r="48" spans="1:7" x14ac:dyDescent="0.2">
      <c r="A48" s="14">
        <v>40</v>
      </c>
      <c r="B48" s="15"/>
      <c r="C48" s="14">
        <v>555</v>
      </c>
      <c r="D48" s="15" t="s">
        <v>138</v>
      </c>
      <c r="E48" s="15">
        <f>'P1 - Přehled'!F49</f>
        <v>0</v>
      </c>
      <c r="F48" s="15"/>
      <c r="G48" s="15">
        <f t="shared" si="1"/>
        <v>0</v>
      </c>
    </row>
    <row r="49" spans="1:7" x14ac:dyDescent="0.2">
      <c r="A49" s="14">
        <v>41</v>
      </c>
      <c r="B49" s="15"/>
      <c r="C49" s="14">
        <v>556</v>
      </c>
      <c r="D49" s="15" t="s">
        <v>139</v>
      </c>
      <c r="E49" s="15">
        <f>'P1 - Přehled'!F50</f>
        <v>0</v>
      </c>
      <c r="F49" s="15"/>
      <c r="G49" s="15">
        <f t="shared" si="1"/>
        <v>0</v>
      </c>
    </row>
    <row r="50" spans="1:7" x14ac:dyDescent="0.2">
      <c r="A50" s="14">
        <v>42</v>
      </c>
      <c r="B50" s="15"/>
      <c r="C50" s="14">
        <v>557</v>
      </c>
      <c r="D50" s="15" t="s">
        <v>140</v>
      </c>
      <c r="E50" s="15">
        <f>'P1 - Přehled'!F51</f>
        <v>0</v>
      </c>
      <c r="F50" s="15"/>
      <c r="G50" s="15">
        <f t="shared" si="1"/>
        <v>0</v>
      </c>
    </row>
    <row r="51" spans="1:7" x14ac:dyDescent="0.2">
      <c r="A51" s="14">
        <v>43</v>
      </c>
      <c r="B51" s="15"/>
      <c r="C51" s="14">
        <v>558</v>
      </c>
      <c r="D51" s="15" t="s">
        <v>141</v>
      </c>
      <c r="E51" s="15">
        <f>'P1 - Přehled'!F52</f>
        <v>205</v>
      </c>
      <c r="F51" s="15"/>
      <c r="G51" s="15">
        <f t="shared" si="1"/>
        <v>205</v>
      </c>
    </row>
    <row r="52" spans="1:7" x14ac:dyDescent="0.2">
      <c r="A52" s="18">
        <v>44</v>
      </c>
      <c r="B52" s="42">
        <v>56</v>
      </c>
      <c r="C52" s="164" t="s">
        <v>144</v>
      </c>
      <c r="D52" s="164"/>
      <c r="E52" s="19">
        <f>'P1 - Přehled'!F53</f>
        <v>0</v>
      </c>
      <c r="F52" s="19">
        <f>SUM(F53:F57)</f>
        <v>0</v>
      </c>
      <c r="G52" s="19">
        <f>SUM(G53:G57)</f>
        <v>0</v>
      </c>
    </row>
    <row r="53" spans="1:7" x14ac:dyDescent="0.2">
      <c r="A53" s="14">
        <v>45</v>
      </c>
      <c r="B53" s="38"/>
      <c r="C53" s="15">
        <v>561</v>
      </c>
      <c r="D53" s="44" t="s">
        <v>25</v>
      </c>
      <c r="E53" s="15">
        <f>'P1 - Přehled'!F54</f>
        <v>0</v>
      </c>
      <c r="F53" s="15"/>
      <c r="G53" s="15">
        <f t="shared" si="1"/>
        <v>0</v>
      </c>
    </row>
    <row r="54" spans="1:7" x14ac:dyDescent="0.2">
      <c r="A54" s="14">
        <v>46</v>
      </c>
      <c r="B54" s="38"/>
      <c r="C54" s="15">
        <v>562</v>
      </c>
      <c r="D54" s="44" t="s">
        <v>23</v>
      </c>
      <c r="E54" s="15">
        <f>'P1 - Přehled'!F55</f>
        <v>0</v>
      </c>
      <c r="F54" s="15"/>
      <c r="G54" s="15">
        <f t="shared" si="1"/>
        <v>0</v>
      </c>
    </row>
    <row r="55" spans="1:7" x14ac:dyDescent="0.2">
      <c r="A55" s="14">
        <v>47</v>
      </c>
      <c r="B55" s="38"/>
      <c r="C55" s="15">
        <v>563</v>
      </c>
      <c r="D55" s="44" t="s">
        <v>145</v>
      </c>
      <c r="E55" s="15">
        <f>'P1 - Přehled'!F56</f>
        <v>0</v>
      </c>
      <c r="F55" s="15"/>
      <c r="G55" s="15">
        <f t="shared" si="1"/>
        <v>0</v>
      </c>
    </row>
    <row r="56" spans="1:7" x14ac:dyDescent="0.2">
      <c r="A56" s="14">
        <v>48</v>
      </c>
      <c r="B56" s="38"/>
      <c r="C56" s="15">
        <v>564</v>
      </c>
      <c r="D56" s="44" t="s">
        <v>146</v>
      </c>
      <c r="E56" s="15">
        <f>'P1 - Přehled'!F57</f>
        <v>0</v>
      </c>
      <c r="F56" s="15"/>
      <c r="G56" s="15">
        <f t="shared" si="1"/>
        <v>0</v>
      </c>
    </row>
    <row r="57" spans="1:7" x14ac:dyDescent="0.2">
      <c r="A57" s="14">
        <v>49</v>
      </c>
      <c r="B57" s="38"/>
      <c r="C57" s="15">
        <v>569</v>
      </c>
      <c r="D57" s="44" t="s">
        <v>147</v>
      </c>
      <c r="E57" s="15">
        <f>'P1 - Přehled'!F58</f>
        <v>0</v>
      </c>
      <c r="F57" s="15"/>
      <c r="G57" s="15">
        <f t="shared" si="1"/>
        <v>0</v>
      </c>
    </row>
    <row r="58" spans="1:7" x14ac:dyDescent="0.2">
      <c r="A58" s="18">
        <v>50</v>
      </c>
      <c r="B58" s="42">
        <v>57</v>
      </c>
      <c r="C58" s="164" t="s">
        <v>148</v>
      </c>
      <c r="D58" s="164"/>
      <c r="E58" s="19">
        <f>'P1 - Přehled'!F59</f>
        <v>0</v>
      </c>
      <c r="F58" s="19">
        <f>SUM(F59:F61)</f>
        <v>0</v>
      </c>
      <c r="G58" s="19">
        <f>SUM(G59:G61)</f>
        <v>0</v>
      </c>
    </row>
    <row r="59" spans="1:7" x14ac:dyDescent="0.2">
      <c r="A59" s="14">
        <v>51</v>
      </c>
      <c r="B59" s="38"/>
      <c r="C59" s="15">
        <v>571</v>
      </c>
      <c r="D59" s="44" t="s">
        <v>149</v>
      </c>
      <c r="E59" s="15">
        <f>'P1 - Přehled'!F60</f>
        <v>0</v>
      </c>
      <c r="F59" s="15"/>
      <c r="G59" s="15">
        <f t="shared" si="1"/>
        <v>0</v>
      </c>
    </row>
    <row r="60" spans="1:7" x14ac:dyDescent="0.2">
      <c r="A60" s="14">
        <v>52</v>
      </c>
      <c r="B60" s="38"/>
      <c r="C60" s="15">
        <v>572</v>
      </c>
      <c r="D60" s="44" t="s">
        <v>150</v>
      </c>
      <c r="E60" s="15">
        <f>'P1 - Přehled'!F61</f>
        <v>0</v>
      </c>
      <c r="F60" s="15"/>
      <c r="G60" s="15">
        <f t="shared" si="1"/>
        <v>0</v>
      </c>
    </row>
    <row r="61" spans="1:7" x14ac:dyDescent="0.2">
      <c r="A61" s="14">
        <v>53</v>
      </c>
      <c r="B61" s="38"/>
      <c r="C61" s="15">
        <v>575</v>
      </c>
      <c r="D61" s="44" t="s">
        <v>151</v>
      </c>
      <c r="E61" s="15">
        <f>'P1 - Přehled'!F62</f>
        <v>0</v>
      </c>
      <c r="F61" s="15"/>
      <c r="G61" s="15">
        <f t="shared" si="1"/>
        <v>0</v>
      </c>
    </row>
    <row r="62" spans="1:7" x14ac:dyDescent="0.2">
      <c r="A62" s="18">
        <v>54</v>
      </c>
      <c r="B62" s="42">
        <v>59</v>
      </c>
      <c r="C62" s="164" t="s">
        <v>27</v>
      </c>
      <c r="D62" s="164"/>
      <c r="E62" s="26">
        <f>'P1 - Přehled'!F63</f>
        <v>45</v>
      </c>
      <c r="F62" s="26">
        <f>SUM(F63:F64)</f>
        <v>0</v>
      </c>
      <c r="G62" s="26">
        <f>SUM(G63:G64)</f>
        <v>45</v>
      </c>
    </row>
    <row r="63" spans="1:7" x14ac:dyDescent="0.2">
      <c r="A63" s="14">
        <v>55</v>
      </c>
      <c r="B63" s="15"/>
      <c r="C63" s="14">
        <v>591</v>
      </c>
      <c r="D63" s="15" t="s">
        <v>28</v>
      </c>
      <c r="E63" s="15">
        <f>'P1 - Přehled'!F64</f>
        <v>45</v>
      </c>
      <c r="F63" s="15"/>
      <c r="G63" s="15">
        <f t="shared" si="1"/>
        <v>45</v>
      </c>
    </row>
    <row r="64" spans="1:7" x14ac:dyDescent="0.2">
      <c r="A64" s="14">
        <v>56</v>
      </c>
      <c r="B64" s="15"/>
      <c r="C64" s="14">
        <v>595</v>
      </c>
      <c r="D64" s="15" t="s">
        <v>29</v>
      </c>
      <c r="E64" s="15">
        <f>'P1 - Přehled'!F65</f>
        <v>0</v>
      </c>
      <c r="F64" s="15"/>
      <c r="G64" s="15">
        <f t="shared" si="1"/>
        <v>0</v>
      </c>
    </row>
    <row r="65" spans="1:7" x14ac:dyDescent="0.2">
      <c r="A65" s="40">
        <v>57</v>
      </c>
      <c r="B65" s="165" t="s">
        <v>30</v>
      </c>
      <c r="C65" s="165"/>
      <c r="D65" s="165"/>
      <c r="E65" s="49">
        <f>'P1 - Přehled'!F66</f>
        <v>75742</v>
      </c>
      <c r="F65" s="49">
        <f>F66+F72+F82+F88</f>
        <v>0</v>
      </c>
      <c r="G65" s="49">
        <f>G66+G72+G82+G88</f>
        <v>75742</v>
      </c>
    </row>
    <row r="66" spans="1:7" ht="11.1" customHeight="1" x14ac:dyDescent="0.2">
      <c r="A66" s="18">
        <v>58</v>
      </c>
      <c r="B66" s="42">
        <v>60</v>
      </c>
      <c r="C66" s="164" t="s">
        <v>152</v>
      </c>
      <c r="D66" s="164"/>
      <c r="E66" s="26">
        <f>'P1 - Přehled'!F67</f>
        <v>2902</v>
      </c>
      <c r="F66" s="26">
        <f>SUM(F67:F71)</f>
        <v>0</v>
      </c>
      <c r="G66" s="26">
        <f>SUM(G67:G71)</f>
        <v>2902</v>
      </c>
    </row>
    <row r="67" spans="1:7" x14ac:dyDescent="0.2">
      <c r="A67" s="14">
        <v>59</v>
      </c>
      <c r="B67" s="15"/>
      <c r="C67" s="14">
        <v>601</v>
      </c>
      <c r="D67" s="15" t="s">
        <v>153</v>
      </c>
      <c r="E67" s="15">
        <f>'P1 - Přehled'!F68</f>
        <v>0</v>
      </c>
      <c r="F67" s="15"/>
      <c r="G67" s="15">
        <f>E67+F67</f>
        <v>0</v>
      </c>
    </row>
    <row r="68" spans="1:7" x14ac:dyDescent="0.2">
      <c r="A68" s="14">
        <v>60</v>
      </c>
      <c r="B68" s="15"/>
      <c r="C68" s="14">
        <v>602</v>
      </c>
      <c r="D68" s="15" t="s">
        <v>154</v>
      </c>
      <c r="E68" s="15">
        <f>'P1 - Přehled'!F69</f>
        <v>2902</v>
      </c>
      <c r="F68" s="15"/>
      <c r="G68" s="15">
        <f>E68+F68</f>
        <v>2902</v>
      </c>
    </row>
    <row r="69" spans="1:7" x14ac:dyDescent="0.2">
      <c r="A69" s="14">
        <v>61</v>
      </c>
      <c r="B69" s="15"/>
      <c r="C69" s="14">
        <v>603</v>
      </c>
      <c r="D69" s="15" t="s">
        <v>155</v>
      </c>
      <c r="E69" s="15">
        <f>'P1 - Přehled'!F70</f>
        <v>0</v>
      </c>
      <c r="F69" s="15"/>
      <c r="G69" s="15">
        <f>E69+F69</f>
        <v>0</v>
      </c>
    </row>
    <row r="70" spans="1:7" x14ac:dyDescent="0.2">
      <c r="A70" s="14">
        <v>62</v>
      </c>
      <c r="B70" s="15"/>
      <c r="C70" s="14">
        <v>604</v>
      </c>
      <c r="D70" s="15" t="s">
        <v>156</v>
      </c>
      <c r="E70" s="15">
        <f>'P1 - Přehled'!F71</f>
        <v>0</v>
      </c>
      <c r="F70" s="15"/>
      <c r="G70" s="15">
        <f>E70+F70</f>
        <v>0</v>
      </c>
    </row>
    <row r="71" spans="1:7" x14ac:dyDescent="0.2">
      <c r="A71" s="14">
        <v>63</v>
      </c>
      <c r="B71" s="15"/>
      <c r="C71" s="14">
        <v>609</v>
      </c>
      <c r="D71" s="15" t="s">
        <v>157</v>
      </c>
      <c r="E71" s="15">
        <f>'P1 - Přehled'!F72</f>
        <v>0</v>
      </c>
      <c r="F71" s="15"/>
      <c r="G71" s="15">
        <f>E71+F71</f>
        <v>0</v>
      </c>
    </row>
    <row r="72" spans="1:7" ht="11.1" customHeight="1" x14ac:dyDescent="0.2">
      <c r="A72" s="18">
        <v>64</v>
      </c>
      <c r="B72" s="42">
        <v>64</v>
      </c>
      <c r="C72" s="164" t="s">
        <v>32</v>
      </c>
      <c r="D72" s="164"/>
      <c r="E72" s="26">
        <f>'P1 - Přehled'!F73</f>
        <v>1742</v>
      </c>
      <c r="F72" s="26">
        <f>SUM(F73:F81)</f>
        <v>0</v>
      </c>
      <c r="G72" s="26">
        <f>SUM(G73:G81)</f>
        <v>1742</v>
      </c>
    </row>
    <row r="73" spans="1:7" x14ac:dyDescent="0.2">
      <c r="A73" s="14">
        <v>65</v>
      </c>
      <c r="B73" s="15"/>
      <c r="C73" s="14">
        <v>641</v>
      </c>
      <c r="D73" s="15" t="s">
        <v>22</v>
      </c>
      <c r="E73" s="15">
        <f>'P1 - Přehled'!F74</f>
        <v>0</v>
      </c>
      <c r="F73" s="15"/>
      <c r="G73" s="15">
        <f t="shared" ref="G73:G81" si="2">E73+F73</f>
        <v>0</v>
      </c>
    </row>
    <row r="74" spans="1:7" x14ac:dyDescent="0.2">
      <c r="A74" s="14">
        <v>66</v>
      </c>
      <c r="B74" s="15"/>
      <c r="C74" s="14">
        <v>642</v>
      </c>
      <c r="D74" s="15" t="s">
        <v>131</v>
      </c>
      <c r="E74" s="15">
        <f>'P1 - Přehled'!F75</f>
        <v>0</v>
      </c>
      <c r="F74" s="15"/>
      <c r="G74" s="15">
        <f t="shared" si="2"/>
        <v>0</v>
      </c>
    </row>
    <row r="75" spans="1:7" x14ac:dyDescent="0.2">
      <c r="A75" s="14">
        <v>67</v>
      </c>
      <c r="B75" s="15"/>
      <c r="C75" s="14">
        <v>643</v>
      </c>
      <c r="D75" s="15" t="s">
        <v>158</v>
      </c>
      <c r="E75" s="15">
        <f>'P1 - Přehled'!F76</f>
        <v>0</v>
      </c>
      <c r="F75" s="15"/>
      <c r="G75" s="15">
        <f t="shared" si="2"/>
        <v>0</v>
      </c>
    </row>
    <row r="76" spans="1:7" x14ac:dyDescent="0.2">
      <c r="A76" s="14">
        <v>68</v>
      </c>
      <c r="B76" s="15"/>
      <c r="C76" s="14">
        <v>644</v>
      </c>
      <c r="D76" s="15" t="s">
        <v>159</v>
      </c>
      <c r="E76" s="15">
        <f>'P1 - Přehled'!F77</f>
        <v>0</v>
      </c>
      <c r="F76" s="15"/>
      <c r="G76" s="15">
        <f t="shared" si="2"/>
        <v>0</v>
      </c>
    </row>
    <row r="77" spans="1:7" x14ac:dyDescent="0.2">
      <c r="A77" s="14">
        <v>69</v>
      </c>
      <c r="B77" s="15"/>
      <c r="C77" s="14">
        <v>645</v>
      </c>
      <c r="D77" s="15" t="s">
        <v>160</v>
      </c>
      <c r="E77" s="15">
        <f>'P1 - Přehled'!F78</f>
        <v>0</v>
      </c>
      <c r="F77" s="15"/>
      <c r="G77" s="15">
        <f t="shared" si="2"/>
        <v>0</v>
      </c>
    </row>
    <row r="78" spans="1:7" x14ac:dyDescent="0.2">
      <c r="A78" s="14">
        <v>70</v>
      </c>
      <c r="B78" s="15"/>
      <c r="C78" s="14">
        <v>646</v>
      </c>
      <c r="D78" s="15" t="s">
        <v>161</v>
      </c>
      <c r="E78" s="15">
        <f>'P1 - Přehled'!F79</f>
        <v>0</v>
      </c>
      <c r="F78" s="15"/>
      <c r="G78" s="15">
        <f t="shared" si="2"/>
        <v>0</v>
      </c>
    </row>
    <row r="79" spans="1:7" x14ac:dyDescent="0.2">
      <c r="A79" s="14">
        <v>71</v>
      </c>
      <c r="B79" s="15"/>
      <c r="C79" s="14">
        <v>647</v>
      </c>
      <c r="D79" s="15" t="s">
        <v>162</v>
      </c>
      <c r="E79" s="15">
        <f>'P1 - Přehled'!F80</f>
        <v>0</v>
      </c>
      <c r="F79" s="15"/>
      <c r="G79" s="15">
        <f t="shared" si="2"/>
        <v>0</v>
      </c>
    </row>
    <row r="80" spans="1:7" x14ac:dyDescent="0.2">
      <c r="A80" s="14">
        <v>72</v>
      </c>
      <c r="B80" s="15"/>
      <c r="C80" s="14">
        <v>648</v>
      </c>
      <c r="D80" s="15" t="s">
        <v>163</v>
      </c>
      <c r="E80" s="15">
        <f>'P1 - Přehled'!F81</f>
        <v>1590</v>
      </c>
      <c r="F80" s="15">
        <v>0</v>
      </c>
      <c r="G80" s="15">
        <f t="shared" si="2"/>
        <v>1590</v>
      </c>
    </row>
    <row r="81" spans="1:7" x14ac:dyDescent="0.2">
      <c r="A81" s="14">
        <v>73</v>
      </c>
      <c r="B81" s="15"/>
      <c r="C81" s="14">
        <v>649</v>
      </c>
      <c r="D81" s="15" t="s">
        <v>164</v>
      </c>
      <c r="E81" s="15">
        <f>'P1 - Přehled'!F82</f>
        <v>152</v>
      </c>
      <c r="F81" s="15"/>
      <c r="G81" s="15">
        <f t="shared" si="2"/>
        <v>152</v>
      </c>
    </row>
    <row r="82" spans="1:7" ht="11.1" customHeight="1" x14ac:dyDescent="0.2">
      <c r="A82" s="18">
        <v>74</v>
      </c>
      <c r="B82" s="42">
        <v>66</v>
      </c>
      <c r="C82" s="164" t="s">
        <v>165</v>
      </c>
      <c r="D82" s="164"/>
      <c r="E82" s="26">
        <f>'P1 - Přehled'!F83</f>
        <v>300</v>
      </c>
      <c r="F82" s="26">
        <f>SUM(F83:F87)</f>
        <v>0</v>
      </c>
      <c r="G82" s="26">
        <f>SUM(G83:G87)</f>
        <v>300</v>
      </c>
    </row>
    <row r="83" spans="1:7" x14ac:dyDescent="0.2">
      <c r="A83" s="14">
        <v>75</v>
      </c>
      <c r="B83" s="15"/>
      <c r="C83" s="14">
        <v>662</v>
      </c>
      <c r="D83" s="15" t="s">
        <v>23</v>
      </c>
      <c r="E83" s="15">
        <f>'P1 - Přehled'!F84</f>
        <v>300</v>
      </c>
      <c r="F83" s="15"/>
      <c r="G83" s="15">
        <f>E83+F83</f>
        <v>300</v>
      </c>
    </row>
    <row r="84" spans="1:7" x14ac:dyDescent="0.2">
      <c r="A84" s="14">
        <v>76</v>
      </c>
      <c r="B84" s="15"/>
      <c r="C84" s="14">
        <v>663</v>
      </c>
      <c r="D84" s="15" t="s">
        <v>166</v>
      </c>
      <c r="E84" s="15">
        <f>'P1 - Přehled'!F85</f>
        <v>0</v>
      </c>
      <c r="F84" s="15"/>
      <c r="G84" s="15">
        <f>E84+F84</f>
        <v>0</v>
      </c>
    </row>
    <row r="85" spans="1:7" x14ac:dyDescent="0.2">
      <c r="A85" s="14">
        <v>77</v>
      </c>
      <c r="B85" s="15"/>
      <c r="C85" s="14">
        <v>664</v>
      </c>
      <c r="D85" s="15" t="s">
        <v>167</v>
      </c>
      <c r="E85" s="15">
        <f>'P1 - Přehled'!F86</f>
        <v>0</v>
      </c>
      <c r="F85" s="15"/>
      <c r="G85" s="15">
        <f>E85+F85</f>
        <v>0</v>
      </c>
    </row>
    <row r="86" spans="1:7" x14ac:dyDescent="0.2">
      <c r="A86" s="14">
        <v>78</v>
      </c>
      <c r="B86" s="15"/>
      <c r="C86" s="14">
        <v>665</v>
      </c>
      <c r="D86" s="15" t="s">
        <v>33</v>
      </c>
      <c r="E86" s="15">
        <f>'P1 - Přehled'!F87</f>
        <v>0</v>
      </c>
      <c r="F86" s="15"/>
      <c r="G86" s="15">
        <f>E86+F86</f>
        <v>0</v>
      </c>
    </row>
    <row r="87" spans="1:7" x14ac:dyDescent="0.2">
      <c r="A87" s="14">
        <v>79</v>
      </c>
      <c r="B87" s="15"/>
      <c r="C87" s="14">
        <v>669</v>
      </c>
      <c r="D87" s="15" t="s">
        <v>168</v>
      </c>
      <c r="E87" s="15">
        <f>'P1 - Přehled'!F88</f>
        <v>0</v>
      </c>
      <c r="F87" s="15"/>
      <c r="G87" s="15">
        <f>E87+F87</f>
        <v>0</v>
      </c>
    </row>
    <row r="88" spans="1:7" x14ac:dyDescent="0.2">
      <c r="A88" s="18">
        <v>80</v>
      </c>
      <c r="B88" s="42">
        <v>67</v>
      </c>
      <c r="C88" s="164" t="s">
        <v>169</v>
      </c>
      <c r="D88" s="164"/>
      <c r="E88" s="26">
        <f>'P1 - Přehled'!F89</f>
        <v>70798</v>
      </c>
      <c r="F88" s="26">
        <f>SUM(F89:F89)</f>
        <v>0</v>
      </c>
      <c r="G88" s="26">
        <f>SUM(G89:G89)</f>
        <v>70798</v>
      </c>
    </row>
    <row r="89" spans="1:7" x14ac:dyDescent="0.2">
      <c r="A89" s="14">
        <v>81</v>
      </c>
      <c r="B89" s="15"/>
      <c r="C89" s="14">
        <v>672</v>
      </c>
      <c r="D89" s="15" t="s">
        <v>170</v>
      </c>
      <c r="E89" s="15">
        <f>'P1 - Přehled'!F90</f>
        <v>70798</v>
      </c>
      <c r="F89" s="15"/>
      <c r="G89" s="15">
        <f>E89+F89</f>
        <v>70798</v>
      </c>
    </row>
    <row r="90" spans="1:7" x14ac:dyDescent="0.2">
      <c r="A90" s="40">
        <v>82</v>
      </c>
      <c r="B90" s="49" t="s">
        <v>34</v>
      </c>
      <c r="C90" s="49"/>
      <c r="D90" s="50"/>
      <c r="E90" s="50">
        <f>'P1 - Přehled'!F91</f>
        <v>0</v>
      </c>
      <c r="F90" s="50">
        <f>F65-F9</f>
        <v>0</v>
      </c>
      <c r="G90" s="50">
        <f>G65-G9</f>
        <v>5542</v>
      </c>
    </row>
    <row r="91" spans="1:7" ht="11.1" customHeight="1" x14ac:dyDescent="0.2">
      <c r="A91" s="9"/>
      <c r="B91" s="51"/>
      <c r="C91" s="51"/>
    </row>
    <row r="92" spans="1:7" ht="11.1" customHeight="1" x14ac:dyDescent="0.2">
      <c r="A92" s="9"/>
      <c r="B92" s="51"/>
      <c r="C92" s="51"/>
    </row>
    <row r="93" spans="1:7" ht="11.1" customHeight="1" x14ac:dyDescent="0.2">
      <c r="A93" s="9"/>
      <c r="B93" s="51"/>
      <c r="C93" s="51"/>
    </row>
    <row r="94" spans="1:7" ht="11.1" customHeight="1" x14ac:dyDescent="0.2">
      <c r="A94" s="9"/>
      <c r="B94" s="51"/>
      <c r="C94" s="51"/>
    </row>
    <row r="95" spans="1:7" ht="11.1" customHeight="1" x14ac:dyDescent="0.2">
      <c r="B95" s="162" t="s">
        <v>0</v>
      </c>
      <c r="C95" s="162"/>
      <c r="D95" s="162"/>
    </row>
    <row r="96" spans="1:7" ht="11.1" customHeight="1" x14ac:dyDescent="0.2">
      <c r="B96" s="162" t="s">
        <v>121</v>
      </c>
      <c r="C96" s="162"/>
      <c r="D96" s="162"/>
    </row>
    <row r="97" spans="1:7" ht="11.1" customHeight="1" x14ac:dyDescent="0.2"/>
    <row r="98" spans="1:7" ht="11.1" customHeight="1" x14ac:dyDescent="0.2">
      <c r="A98" s="161" t="s">
        <v>230</v>
      </c>
      <c r="B98" s="161"/>
      <c r="C98" s="161"/>
      <c r="D98" s="161"/>
      <c r="E98" s="161"/>
      <c r="F98" s="161"/>
      <c r="G98" s="161"/>
    </row>
    <row r="99" spans="1:7" ht="11.1" customHeight="1" x14ac:dyDescent="0.2">
      <c r="A99" s="259" t="str">
        <f>'P1 - Přehled'!A7:H7</f>
        <v>Krajská vědecká knihovna v Liberci, příspěvková organizace</v>
      </c>
      <c r="B99" s="260"/>
      <c r="C99" s="260"/>
      <c r="D99" s="260"/>
      <c r="E99" s="260"/>
      <c r="F99" s="260"/>
      <c r="G99" s="260"/>
    </row>
    <row r="100" spans="1:7" ht="11.1" customHeight="1" x14ac:dyDescent="0.2">
      <c r="A100" s="8"/>
      <c r="B100" s="9"/>
      <c r="C100" s="9"/>
      <c r="D100" s="9"/>
      <c r="E100" s="9" t="s">
        <v>122</v>
      </c>
      <c r="F100" s="9"/>
      <c r="G100" s="9"/>
    </row>
    <row r="101" spans="1:7" ht="11.1" customHeight="1" x14ac:dyDescent="0.2">
      <c r="A101" s="178"/>
      <c r="B101" s="178"/>
      <c r="C101" s="178"/>
      <c r="D101" s="178"/>
      <c r="E101" s="178"/>
      <c r="F101" s="178"/>
      <c r="G101" s="178"/>
    </row>
    <row r="102" spans="1:7" ht="11.1" customHeight="1" x14ac:dyDescent="0.2">
      <c r="A102" s="37" t="s">
        <v>2</v>
      </c>
      <c r="B102" s="15"/>
      <c r="C102" s="38" t="s">
        <v>3</v>
      </c>
      <c r="D102" s="38" t="s">
        <v>4</v>
      </c>
      <c r="E102" s="38" t="s">
        <v>231</v>
      </c>
      <c r="F102" s="38" t="s">
        <v>50</v>
      </c>
      <c r="G102" s="38" t="s">
        <v>232</v>
      </c>
    </row>
    <row r="103" spans="1:7" ht="11.1" customHeight="1" x14ac:dyDescent="0.2">
      <c r="A103" s="14">
        <v>83</v>
      </c>
      <c r="B103" s="170" t="s">
        <v>171</v>
      </c>
      <c r="C103" s="170"/>
      <c r="D103" s="170"/>
      <c r="E103" s="38"/>
      <c r="F103" s="38"/>
      <c r="G103" s="38"/>
    </row>
    <row r="104" spans="1:7" x14ac:dyDescent="0.2">
      <c r="A104" s="18">
        <v>84</v>
      </c>
      <c r="B104" s="19" t="s">
        <v>35</v>
      </c>
      <c r="C104" s="19"/>
      <c r="D104" s="26"/>
      <c r="E104" s="26">
        <f>'P1 - Přehled'!F106</f>
        <v>2880</v>
      </c>
      <c r="F104" s="26"/>
      <c r="G104" s="26"/>
    </row>
    <row r="105" spans="1:7" x14ac:dyDescent="0.2">
      <c r="A105" s="14">
        <v>85</v>
      </c>
      <c r="B105" s="14" t="s">
        <v>36</v>
      </c>
      <c r="C105" s="15" t="s">
        <v>37</v>
      </c>
      <c r="D105" s="15"/>
      <c r="E105" s="15">
        <f>'P1 - Přehled'!F107</f>
        <v>2880</v>
      </c>
      <c r="F105" s="15"/>
      <c r="G105" s="15"/>
    </row>
    <row r="106" spans="1:7" x14ac:dyDescent="0.2">
      <c r="A106" s="14">
        <v>86</v>
      </c>
      <c r="B106" s="14"/>
      <c r="C106" s="15" t="s">
        <v>38</v>
      </c>
      <c r="D106" s="15"/>
      <c r="E106" s="15">
        <f>'P1 - Přehled'!F108</f>
        <v>0</v>
      </c>
      <c r="F106" s="15"/>
      <c r="G106" s="15"/>
    </row>
    <row r="107" spans="1:7" x14ac:dyDescent="0.2">
      <c r="A107" s="14">
        <v>87</v>
      </c>
      <c r="B107" s="14"/>
      <c r="C107" s="15" t="s">
        <v>39</v>
      </c>
      <c r="D107" s="15"/>
      <c r="E107" s="15">
        <f>'P1 - Přehled'!F109</f>
        <v>0</v>
      </c>
      <c r="F107" s="15"/>
      <c r="G107" s="15"/>
    </row>
    <row r="108" spans="1:7" x14ac:dyDescent="0.2">
      <c r="A108" s="14">
        <v>88</v>
      </c>
      <c r="B108" s="14"/>
      <c r="C108" s="15" t="s">
        <v>40</v>
      </c>
      <c r="D108" s="15"/>
      <c r="E108" s="15">
        <f>'P1 - Přehled'!F110</f>
        <v>0</v>
      </c>
      <c r="F108" s="15"/>
      <c r="G108" s="15"/>
    </row>
    <row r="109" spans="1:7" x14ac:dyDescent="0.2">
      <c r="A109" s="18">
        <v>89</v>
      </c>
      <c r="B109" s="19" t="s">
        <v>41</v>
      </c>
      <c r="C109" s="19"/>
      <c r="D109" s="19"/>
      <c r="E109" s="26">
        <f>'P1 - Přehled'!F111</f>
        <v>498</v>
      </c>
      <c r="F109" s="26"/>
      <c r="G109" s="26"/>
    </row>
    <row r="110" spans="1:7" x14ac:dyDescent="0.2">
      <c r="A110" s="14">
        <v>90</v>
      </c>
      <c r="B110" s="14" t="s">
        <v>42</v>
      </c>
      <c r="C110" s="15" t="s">
        <v>43</v>
      </c>
      <c r="D110" s="15"/>
      <c r="E110" s="15">
        <f>'P1 - Přehled'!F112</f>
        <v>0</v>
      </c>
      <c r="F110" s="15"/>
      <c r="G110" s="15"/>
    </row>
    <row r="111" spans="1:7" x14ac:dyDescent="0.2">
      <c r="A111" s="14">
        <v>91</v>
      </c>
      <c r="B111" s="14"/>
      <c r="C111" s="15" t="s">
        <v>44</v>
      </c>
      <c r="D111" s="15"/>
      <c r="E111" s="15">
        <f>'P1 - Přehled'!F113</f>
        <v>498</v>
      </c>
      <c r="F111" s="15"/>
      <c r="G111" s="15"/>
    </row>
    <row r="112" spans="1:7" x14ac:dyDescent="0.2">
      <c r="A112" s="14">
        <v>92</v>
      </c>
      <c r="B112" s="14"/>
      <c r="C112" s="15" t="s">
        <v>45</v>
      </c>
      <c r="D112" s="15"/>
      <c r="E112" s="15">
        <f>'P1 - Přehled'!F114</f>
        <v>0</v>
      </c>
      <c r="F112" s="15"/>
      <c r="G112" s="15"/>
    </row>
    <row r="113" spans="1:7" x14ac:dyDescent="0.2">
      <c r="A113" s="14">
        <v>93</v>
      </c>
      <c r="B113" s="14"/>
      <c r="C113" s="15" t="s">
        <v>46</v>
      </c>
      <c r="D113" s="15"/>
      <c r="E113" s="15">
        <f>'P1 - Přehled'!F115</f>
        <v>0</v>
      </c>
      <c r="F113" s="15"/>
      <c r="G113" s="15"/>
    </row>
    <row r="114" spans="1:7" x14ac:dyDescent="0.2">
      <c r="A114" s="14">
        <v>94</v>
      </c>
      <c r="B114" s="14"/>
      <c r="C114" s="15" t="s">
        <v>47</v>
      </c>
      <c r="D114" s="15"/>
      <c r="E114" s="15">
        <f>'P1 - Přehled'!F116</f>
        <v>0</v>
      </c>
      <c r="F114" s="15"/>
      <c r="G114" s="15"/>
    </row>
    <row r="115" spans="1:7" ht="11.1" customHeight="1" x14ac:dyDescent="0.2">
      <c r="A115" s="18">
        <v>95</v>
      </c>
      <c r="B115" s="19" t="s">
        <v>48</v>
      </c>
      <c r="C115" s="19"/>
      <c r="D115" s="26"/>
      <c r="E115" s="26">
        <f>'P1 - Přehled'!F117</f>
        <v>78.5</v>
      </c>
      <c r="F115" s="26"/>
      <c r="G115" s="26"/>
    </row>
    <row r="116" spans="1:7" ht="11.1" customHeight="1" x14ac:dyDescent="0.2">
      <c r="A116" s="18">
        <v>96</v>
      </c>
      <c r="B116" s="19" t="s">
        <v>49</v>
      </c>
      <c r="C116" s="19"/>
      <c r="D116" s="26"/>
      <c r="E116" s="26">
        <f>'P1 - Přehled'!F118</f>
        <v>36846</v>
      </c>
      <c r="F116" s="26"/>
      <c r="G116" s="26"/>
    </row>
    <row r="118" spans="1:7" x14ac:dyDescent="0.2">
      <c r="A118" s="5" t="s">
        <v>172</v>
      </c>
    </row>
    <row r="119" spans="1:7" x14ac:dyDescent="0.2">
      <c r="A119" s="5" t="s">
        <v>218</v>
      </c>
    </row>
    <row r="122" spans="1:7" x14ac:dyDescent="0.2">
      <c r="A122" s="5" t="s">
        <v>223</v>
      </c>
    </row>
    <row r="123" spans="1:7" x14ac:dyDescent="0.2">
      <c r="A123" s="5" t="s">
        <v>218</v>
      </c>
    </row>
    <row r="126" spans="1:7" x14ac:dyDescent="0.2">
      <c r="A126" s="5" t="s">
        <v>233</v>
      </c>
    </row>
    <row r="127" spans="1:7" x14ac:dyDescent="0.2">
      <c r="A127" s="5" t="s">
        <v>218</v>
      </c>
    </row>
  </sheetData>
  <sheetProtection selectLockedCells="1"/>
  <mergeCells count="27">
    <mergeCell ref="A99:G99"/>
    <mergeCell ref="A101:G101"/>
    <mergeCell ref="B103:D103"/>
    <mergeCell ref="C72:D72"/>
    <mergeCell ref="C82:D82"/>
    <mergeCell ref="C88:D88"/>
    <mergeCell ref="B95:D95"/>
    <mergeCell ref="B96:D96"/>
    <mergeCell ref="A98:G98"/>
    <mergeCell ref="C66:D66"/>
    <mergeCell ref="B9:D9"/>
    <mergeCell ref="C10:D10"/>
    <mergeCell ref="C18:D18"/>
    <mergeCell ref="C24:D24"/>
    <mergeCell ref="C30:D30"/>
    <mergeCell ref="C35:D35"/>
    <mergeCell ref="C43:D43"/>
    <mergeCell ref="C52:D52"/>
    <mergeCell ref="C58:D58"/>
    <mergeCell ref="C62:D62"/>
    <mergeCell ref="B65:D65"/>
    <mergeCell ref="A7:G7"/>
    <mergeCell ref="B1:D1"/>
    <mergeCell ref="B2:D2"/>
    <mergeCell ref="A4:G4"/>
    <mergeCell ref="A5:G5"/>
    <mergeCell ref="A6:G6"/>
  </mergeCells>
  <pageMargins left="0.78740157480314965" right="0.78740157480314965" top="0.39370078740157483" bottom="0.39370078740157483" header="0.31496062992125984" footer="0.31496062992125984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3A134647CF374ABE60DA4A7E019C54" ma:contentTypeVersion="22" ma:contentTypeDescription="Vytvoří nový dokument" ma:contentTypeScope="" ma:versionID="52402cf861cad618bc4a708240b26f90">
  <xsd:schema xmlns:xsd="http://www.w3.org/2001/XMLSchema" xmlns:xs="http://www.w3.org/2001/XMLSchema" xmlns:p="http://schemas.microsoft.com/office/2006/metadata/properties" xmlns:ns1="http://schemas.microsoft.com/sharepoint/v3" xmlns:ns2="1ac0cf2b-752b-4e1f-827d-b5a34f1c7e8a" xmlns:ns3="5e9802ba-6018-466f-84c7-2beaff49fe7e" xmlns:ns4="http://schemas.microsoft.com/sharepoint.v3" targetNamespace="http://schemas.microsoft.com/office/2006/metadata/properties" ma:root="true" ma:fieldsID="a82fd8177fb835ffd3a9b258ac6ebc40" ns1:_="" ns2:_="" ns3:_="" ns4:_="">
    <xsd:import namespace="http://schemas.microsoft.com/sharepoint/v3"/>
    <xsd:import namespace="1ac0cf2b-752b-4e1f-827d-b5a34f1c7e8a"/>
    <xsd:import namespace="5e9802ba-6018-466f-84c7-2beaff49fe7e"/>
    <xsd:import namespace="http://schemas.microsoft.com/sharepoint.v3"/>
    <xsd:element name="properties">
      <xsd:complexType>
        <xsd:sequence>
          <xsd:element name="documentManagement">
            <xsd:complexType>
              <xsd:all>
                <xsd:element ref="ns2:TypDokumentu"/>
                <xsd:element ref="ns1:DocumentSetDescription" minOccurs="0"/>
                <xsd:element ref="ns2:PlatnostDo" minOccurs="0"/>
                <xsd:element ref="ns2:UcinnostOd" minOccurs="0"/>
                <xsd:element ref="ns2:CisloDokumentu" minOccurs="0"/>
                <xsd:element ref="ns3:StavPlatnosti" minOccurs="0"/>
                <xsd:element ref="ns3:Zpracovatel" minOccurs="0"/>
                <xsd:element ref="ns4:Popis" minOccurs="0"/>
                <xsd:element ref="ns1:RoutingRule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2" nillable="true" ma:displayName="Poznámka" ma:description="Popis sady dokumentů" ma:internalName="DocumentSetDescription">
      <xsd:simpleType>
        <xsd:restriction base="dms:Note"/>
      </xsd:simpleType>
    </xsd:element>
    <xsd:element name="RoutingRuleDescription" ma:index="16" nillable="true" ma:displayName="Popis" ma:hidden="true" ma:internalName="Popis0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c0cf2b-752b-4e1f-827d-b5a34f1c7e8a" elementFormDefault="qualified">
    <xsd:import namespace="http://schemas.microsoft.com/office/2006/documentManagement/types"/>
    <xsd:import namespace="http://schemas.microsoft.com/office/infopath/2007/PartnerControls"/>
    <xsd:element name="TypDokumentu" ma:index="1" ma:displayName="Typ Dokumentu" ma:default="Organizační směrnice" ma:format="Dropdown" ma:internalName="TypDokumentu" ma:readOnly="false">
      <xsd:simpleType>
        <xsd:restriction base="dms:Choice">
          <xsd:enumeration value="Předpis vydaný na základě zákonů"/>
          <xsd:enumeration value="Organizační směrnice"/>
          <xsd:enumeration value="Příkaz ředitele"/>
          <xsd:enumeration value="Pracovní instrukce"/>
          <xsd:enumeration value="Pokyny ředitele"/>
          <xsd:enumeration value="Pracovní instrukce"/>
          <xsd:enumeration value="Směrnice RK"/>
          <xsd:enumeration value="Směrnice ZK"/>
        </xsd:restriction>
      </xsd:simpleType>
    </xsd:element>
    <xsd:element name="PlatnostDo" ma:index="3" nillable="true" ma:displayName="Platnost do" ma:format="DateOnly" ma:internalName="PlatnostDo" ma:readOnly="false">
      <xsd:simpleType>
        <xsd:restriction base="dms:DateTime"/>
      </xsd:simpleType>
    </xsd:element>
    <xsd:element name="UcinnostOd" ma:index="4" nillable="true" ma:displayName="Účinnost od" ma:format="DateOnly" ma:internalName="UcinnostOd" ma:readOnly="false">
      <xsd:simpleType>
        <xsd:restriction base="dms:DateTime"/>
      </xsd:simpleType>
    </xsd:element>
    <xsd:element name="CisloDokumentu" ma:index="5" nillable="true" ma:displayName="Číslo dokumentu" ma:internalName="CisloDokumentu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9802ba-6018-466f-84c7-2beaff49fe7e" elementFormDefault="qualified">
    <xsd:import namespace="http://schemas.microsoft.com/office/2006/documentManagement/types"/>
    <xsd:import namespace="http://schemas.microsoft.com/office/infopath/2007/PartnerControls"/>
    <xsd:element name="StavPlatnosti" ma:index="6" nillable="true" ma:displayName="Stav platnosti" ma:default="ANO" ma:format="RadioButtons" ma:internalName="StavPlatnosti">
      <xsd:simpleType>
        <xsd:restriction base="dms:Choice">
          <xsd:enumeration value="ANO"/>
          <xsd:enumeration value="NE"/>
        </xsd:restriction>
      </xsd:simpleType>
    </xsd:element>
    <xsd:element name="Zpracovatel" ma:index="7" nillable="true" ma:displayName="Zpracovatel" ma:list="{8a15c8d1-0c29-4ca6-9917-3548ed458972}" ma:internalName="Zpracovatel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Popis" ma:index="14" nillable="true" ma:displayName="Popis" ma:hidden="true" ma:internalName="Popi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Typ obsahu"/>
        <xsd:element ref="dc:title" minOccurs="0" maxOccurs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pis xmlns="http://schemas.microsoft.com/sharepoint.v3" xsi:nil="true"/>
    <DocumentSetDescription xmlns="http://schemas.microsoft.com/sharepoint/v3">schválena usn. č. 227/03/RK, novelizace ze dne 5. 12. 2006, usn. č. 1297/06/RK, novelizace č. 2 dne 19.11.2012 usn.č.  1557/12/mRK</DocumentSetDescription>
    <UcinnostOd xmlns="1ac0cf2b-752b-4e1f-827d-b5a34f1c7e8a">2012-12-31T23:00:00+00:00</UcinnostOd>
    <RoutingRuleDescription xmlns="http://schemas.microsoft.com/sharepoint/v3" xsi:nil="true"/>
    <Zpracovatel xmlns="5e9802ba-6018-466f-84c7-2beaff49fe7e" xsi:nil="true"/>
    <TypDokumentu xmlns="1ac0cf2b-752b-4e1f-827d-b5a34f1c7e8a">Směrnice RK</TypDokumentu>
    <StavPlatnosti xmlns="5e9802ba-6018-466f-84c7-2beaff49fe7e">ANO</StavPlatnosti>
    <PlatnostDo xmlns="1ac0cf2b-752b-4e1f-827d-b5a34f1c7e8a" xsi:nil="true"/>
    <CisloDokumentu xmlns="1ac0cf2b-752b-4e1f-827d-b5a34f1c7e8a">směrnice RK 3/2003</CisloDokumentu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F27570A-B01B-44FC-A92C-0868AA42D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c0cf2b-752b-4e1f-827d-b5a34f1c7e8a"/>
    <ds:schemaRef ds:uri="5e9802ba-6018-466f-84c7-2beaff49fe7e"/>
    <ds:schemaRef ds:uri="http://schemas.microsoft.com/sharepoint.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F8C9D-0FA1-4F63-963B-7DFE4DBDE2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BA7C87-5747-4A89-9372-FA19E2AF2C7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sharepoint/v3"/>
    <ds:schemaRef ds:uri="http://schemas.microsoft.com/sharepoint.v3"/>
    <ds:schemaRef ds:uri="5e9802ba-6018-466f-84c7-2beaff49fe7e"/>
    <ds:schemaRef ds:uri="1ac0cf2b-752b-4e1f-827d-b5a34f1c7e8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4088D7C-1852-4C70-B8C5-1E4A01CBA02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P1 - Přehled</vt:lpstr>
      <vt:lpstr>P2 - Bilance</vt:lpstr>
      <vt:lpstr>P3 - Ukazatele</vt:lpstr>
      <vt:lpstr>P4 - Investice</vt:lpstr>
      <vt:lpstr>P5 - Odpisy </vt:lpstr>
      <vt:lpstr>P7 - Změny</vt:lpstr>
    </vt:vector>
  </TitlesOfParts>
  <Company>Infinity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Kuřová Hana</cp:lastModifiedBy>
  <cp:lastPrinted>2025-05-07T05:40:53Z</cp:lastPrinted>
  <dcterms:created xsi:type="dcterms:W3CDTF">2003-02-27T11:28:02Z</dcterms:created>
  <dcterms:modified xsi:type="dcterms:W3CDTF">2025-05-07T05:41:19Z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ocset_NoMedatataSyncRequired">
    <vt:lpwstr>False</vt:lpwstr>
  </property>
</Properties>
</file>